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ocuments\Leandro\DEMONSTRATIVOS\2023\"/>
    </mc:Choice>
  </mc:AlternateContent>
  <xr:revisionPtr revIDLastSave="0" documentId="13_ncr:1_{167A5C13-44D2-406A-B07B-48760348974C}" xr6:coauthVersionLast="47" xr6:coauthVersionMax="47" xr10:uidLastSave="{00000000-0000-0000-0000-000000000000}"/>
  <bookViews>
    <workbookView xWindow="-105" yWindow="0" windowWidth="14610" windowHeight="15585" xr2:uid="{0B9343D1-9911-41C5-8BC7-D00C54C4EF8D}"/>
  </bookViews>
  <sheets>
    <sheet name="MAR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I87" i="1"/>
  <c r="I89" i="1" s="1"/>
  <c r="J62" i="1" s="1"/>
  <c r="J86" i="1"/>
  <c r="I85" i="1"/>
  <c r="I83" i="1"/>
  <c r="I86" i="1" s="1"/>
  <c r="J64" i="1" s="1"/>
  <c r="J82" i="1"/>
  <c r="I81" i="1"/>
  <c r="I80" i="1"/>
  <c r="I79" i="1"/>
  <c r="I78" i="1"/>
  <c r="I77" i="1"/>
  <c r="I76" i="1"/>
  <c r="I75" i="1"/>
  <c r="I74" i="1"/>
  <c r="I82" i="1" s="1"/>
  <c r="J69" i="1"/>
  <c r="J65" i="1"/>
  <c r="J57" i="1"/>
  <c r="J56" i="1"/>
  <c r="J54" i="1"/>
  <c r="J20" i="1"/>
  <c r="J19" i="1"/>
  <c r="J13" i="1"/>
  <c r="J8" i="1"/>
  <c r="I5" i="1"/>
  <c r="J98" i="1" l="1"/>
  <c r="I6" i="1" s="1"/>
  <c r="J63" i="1"/>
  <c r="J67" i="1"/>
</calcChain>
</file>

<file path=xl/sharedStrings.xml><?xml version="1.0" encoding="utf-8"?>
<sst xmlns="http://schemas.openxmlformats.org/spreadsheetml/2006/main" count="150" uniqueCount="103">
  <si>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</si>
  <si>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</si>
  <si>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</si>
  <si>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</si>
  <si>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</si>
  <si>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</si>
  <si>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</si>
  <si>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</si>
  <si>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</si>
  <si>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</si>
  <si>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</si>
  <si>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</si>
  <si>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Movimentações na Conta Administrativa 1461-3</t>
  </si>
  <si>
    <t>Descrição</t>
  </si>
  <si>
    <t>Tipo/Classificação</t>
  </si>
  <si>
    <t>Saldo anterior da conta 1461-3</t>
  </si>
  <si>
    <t>Investimrento</t>
  </si>
  <si>
    <t>Rendimentos e aplicações</t>
  </si>
  <si>
    <t>Impressora</t>
  </si>
  <si>
    <t>LANG WALDOW LTDA</t>
  </si>
  <si>
    <t>Internet - Opção Telecom</t>
  </si>
  <si>
    <t>Leandro Aparecido Inácio</t>
  </si>
  <si>
    <t>Claudia Solange Beraldi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</si>
  <si>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</si>
  <si>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</si>
  <si>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</si>
  <si>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</si>
  <si>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</si>
  <si>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</si>
  <si>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</si>
  <si>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</si>
  <si>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</si>
  <si>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Conta 18-8 CEF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</si>
  <si>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</si>
  <si>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</si>
  <si>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</si>
  <si>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</si>
  <si>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</si>
  <si>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</si>
  <si>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</si>
  <si>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</si>
  <si>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</si>
  <si>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</si>
  <si>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</si>
  <si>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</si>
  <si>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</si>
  <si>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</si>
  <si>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</si>
  <si>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</si>
  <si>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</si>
  <si>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</si>
  <si>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</si>
  <si>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</si>
  <si>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</si>
  <si>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</si>
  <si>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</si>
  <si>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</si>
  <si>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</si>
  <si>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</si>
  <si>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</si>
  <si>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</si>
  <si>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</si>
  <si>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</si>
  <si>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</si>
  <si>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</si>
  <si>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</si>
  <si>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</si>
  <si>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</si>
  <si>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>Parcelamentos</t>
  </si>
  <si>
    <t xml:space="preserve">Controle Cons &amp; Info LTDA </t>
  </si>
  <si>
    <t>Controle Tecnologia (MegaSoft)</t>
  </si>
  <si>
    <t>ANGECIA 3W</t>
  </si>
  <si>
    <t>Manutenção de Hospedagem de Site</t>
  </si>
  <si>
    <t>Credito &amp; Mercado Gestão de Valores</t>
  </si>
  <si>
    <t>Posto de Gasolina</t>
  </si>
  <si>
    <r>
      <t xml:space="preserve">Relatório de Gestão conforme extrato Referência: </t>
    </r>
    <r>
      <rPr>
        <sz val="16"/>
        <color rgb="FFFF0000"/>
        <rFont val="Arial"/>
        <family val="2"/>
      </rPr>
      <t>Março/2023</t>
    </r>
  </si>
  <si>
    <t>Saldo anterior na conta em 28/02/2023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</si>
  <si>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</si>
  <si>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>ACOMPREV</t>
  </si>
  <si>
    <t>Consultoria Jurídica - Fevereiro</t>
  </si>
  <si>
    <t>COPISA LTDA</t>
  </si>
  <si>
    <t>OI S.A</t>
  </si>
  <si>
    <t>Conta do Telefone - Fevereiro</t>
  </si>
  <si>
    <t>Conta do Telefone - Março</t>
  </si>
  <si>
    <t>Assessoria - Fundos de investimento</t>
  </si>
  <si>
    <t>Maicon Ricardo da Silva</t>
  </si>
  <si>
    <t>Diária - 5º Congresso de Investimento</t>
  </si>
  <si>
    <t>ABIPEM</t>
  </si>
  <si>
    <t>Inscrição (Associação Brasileira de Instituto de Previdencia)</t>
  </si>
  <si>
    <t>APEPREV</t>
  </si>
  <si>
    <t>Inscrição (Associação Paranaense de RPPS)</t>
  </si>
  <si>
    <t>Tatiane Ribeiro dos Santos</t>
  </si>
  <si>
    <t>Diária - Congresso da Associação Paranaense de RPPS</t>
  </si>
  <si>
    <t>Navicar Veiculos - Localiza</t>
  </si>
  <si>
    <t>Aluguel de Carro (5º Congresso de Investimento)</t>
  </si>
  <si>
    <t>Aluguel de Carro (Associação Paranaense de RPPS)</t>
  </si>
  <si>
    <t>Ida e volta para o Paraná e Santa Catarina</t>
  </si>
  <si>
    <t>Consultoria Jurídica - Março</t>
  </si>
  <si>
    <t>ULTIMATE INFORMATICA</t>
  </si>
  <si>
    <t>Instalação de Programas</t>
  </si>
  <si>
    <t>Chave de acesso Pacote Office 2021</t>
  </si>
  <si>
    <t>Saldo da conta em 28/02/2023</t>
  </si>
  <si>
    <t>FUNDOS DE INVESTIMENTOS - MARÇO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</si>
</sst>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i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3" xfId="1" applyFont="1" applyBorder="1"/>
    <xf numFmtId="44" fontId="4" fillId="0" borderId="5" xfId="1" applyFont="1" applyBorder="1"/>
    <xf numFmtId="44" fontId="14" fillId="2" borderId="5" xfId="1" applyFont="1" applyFill="1" applyBorder="1" applyAlignment="1"/>
    <xf numFmtId="44" fontId="6" fillId="2" borderId="7" xfId="0" applyNumberFormat="1" applyFont="1" applyFill="1" applyBorder="1"/>
    <xf numFmtId="44" fontId="14" fillId="2" borderId="12" xfId="1" applyFont="1" applyFill="1" applyBorder="1"/>
    <xf numFmtId="44" fontId="6" fillId="2" borderId="13" xfId="0" applyNumberFormat="1" applyFont="1" applyFill="1" applyBorder="1"/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4" xfId="1" applyFont="1" applyFill="1" applyBorder="1" applyAlignment="1">
      <alignment horizontal="center" vertical="center"/>
    </xf>
    <xf numFmtId="44" fontId="20" fillId="0" borderId="7" xfId="1" applyFont="1" applyFill="1" applyBorder="1" applyAlignment="1">
      <alignment horizontal="center" vertical="center"/>
    </xf>
    <xf numFmtId="44" fontId="22" fillId="0" borderId="13" xfId="1" applyFont="1" applyBorder="1" applyAlignment="1"/>
    <xf numFmtId="0" fontId="0" fillId="0" borderId="0" xfId="0" applyAlignment="1">
      <alignment vertical="center"/>
    </xf>
    <xf numFmtId="44" fontId="5" fillId="0" borderId="5" xfId="1" applyFont="1" applyBorder="1" applyAlignment="1"/>
    <xf numFmtId="44" fontId="23" fillId="0" borderId="7" xfId="1" applyFont="1" applyBorder="1" applyAlignment="1"/>
    <xf numFmtId="44" fontId="24" fillId="0" borderId="13" xfId="1" applyFont="1" applyBorder="1" applyAlignment="1">
      <alignment horizontal="center"/>
    </xf>
    <xf numFmtId="44" fontId="7" fillId="0" borderId="19" xfId="1" applyFont="1" applyBorder="1"/>
    <xf numFmtId="44" fontId="6" fillId="0" borderId="13" xfId="1" applyFont="1" applyBorder="1" applyAlignment="1">
      <alignment horizontal="center" vertical="center"/>
    </xf>
    <xf numFmtId="44" fontId="26" fillId="2" borderId="24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44" fontId="25" fillId="2" borderId="13" xfId="0" applyNumberFormat="1" applyFont="1" applyFill="1" applyBorder="1"/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4" fontId="18" fillId="0" borderId="0" xfId="1" applyFont="1" applyAlignment="1">
      <alignment horizontal="right" vertical="center"/>
    </xf>
    <xf numFmtId="44" fontId="18" fillId="0" borderId="0" xfId="1" applyFont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 vertical="center"/>
    </xf>
    <xf numFmtId="44" fontId="2" fillId="0" borderId="1" xfId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ACKUP\Documents\Leandro\DEMONSTRATIVOS\DEMONSTRATIVO%20-%20Resumo%20Financeiro%20Geral.xlsx" TargetMode="External"/><Relationship Id="rId1" Type="http://schemas.openxmlformats.org/officeDocument/2006/relationships/externalLinkPath" Target="/BACKUP/Documents/Leandro/DEMONSTRATIVOS/DEMONSTRATIVO%20-%20Resumo%20Financeiro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T 2021"/>
      <sheetName val="OUT 2021"/>
      <sheetName val="NOV 2021"/>
      <sheetName val="DEZ 2021"/>
      <sheetName val="JAN 2022"/>
      <sheetName val="FEV 2022"/>
      <sheetName val="MAR 2022"/>
      <sheetName val="ABR 2022"/>
      <sheetName val="MAI 2022"/>
      <sheetName val="JUN 2022"/>
      <sheetName val="JUL 2022"/>
      <sheetName val="AGO 2022"/>
      <sheetName val="SET 2022"/>
      <sheetName val="OUT 2022"/>
      <sheetName val="NOV 2022"/>
      <sheetName val="DEZ 2022"/>
      <sheetName val="JAN 23"/>
      <sheetName val="FEV 23"/>
      <sheetName val="MAR 23"/>
      <sheetName val="ABR 23"/>
      <sheetName val="MAI 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I6">
            <v>14765937.890000001</v>
          </cell>
        </row>
        <row r="52">
          <cell r="J52">
            <v>4222157.9399999995</v>
          </cell>
        </row>
        <row r="62">
          <cell r="I62">
            <v>905810.98</v>
          </cell>
        </row>
        <row r="63">
          <cell r="I63">
            <v>773812.35</v>
          </cell>
        </row>
        <row r="64">
          <cell r="I64">
            <v>1912326.48</v>
          </cell>
        </row>
        <row r="65">
          <cell r="I65">
            <v>1267943.51</v>
          </cell>
        </row>
        <row r="66">
          <cell r="I66">
            <v>665236.23</v>
          </cell>
        </row>
        <row r="67">
          <cell r="I67">
            <v>907301.42</v>
          </cell>
        </row>
        <row r="68">
          <cell r="I68">
            <v>1634890.95</v>
          </cell>
        </row>
        <row r="69">
          <cell r="I69">
            <v>2347191.12</v>
          </cell>
        </row>
        <row r="70">
          <cell r="I70">
            <v>10414513.040000001</v>
          </cell>
        </row>
        <row r="71">
          <cell r="I71">
            <v>1630048.97</v>
          </cell>
        </row>
        <row r="73">
          <cell r="I73">
            <v>1005155.52</v>
          </cell>
        </row>
        <row r="75">
          <cell r="I75">
            <v>11636.99</v>
          </cell>
        </row>
        <row r="77">
          <cell r="I77">
            <v>129266.91</v>
          </cell>
        </row>
      </sheetData>
      <sheetData sheetId="18">
        <row r="74">
          <cell r="J74">
            <v>23998.25</v>
          </cell>
        </row>
        <row r="75">
          <cell r="J75">
            <v>11589.53</v>
          </cell>
        </row>
        <row r="76">
          <cell r="J76">
            <v>22007.81</v>
          </cell>
        </row>
        <row r="77">
          <cell r="J77">
            <v>15295.11</v>
          </cell>
        </row>
        <row r="78">
          <cell r="J78">
            <v>7138.78</v>
          </cell>
        </row>
        <row r="79">
          <cell r="J79">
            <v>33183.86</v>
          </cell>
        </row>
        <row r="80">
          <cell r="J80">
            <v>22789.15</v>
          </cell>
        </row>
        <row r="81">
          <cell r="J81">
            <v>28456.32</v>
          </cell>
        </row>
        <row r="83">
          <cell r="J83">
            <v>42413.18</v>
          </cell>
        </row>
        <row r="85">
          <cell r="J85">
            <v>12801.83</v>
          </cell>
        </row>
        <row r="87">
          <cell r="J87">
            <v>135.30000000000001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98"/>
  <sheetViews>
    <sheetView tabSelected="1" topLeftCell="A4" workbookViewId="0">
      <selection activeCell="J10" sqref="J10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22" customWidth="1"/>
    <col min="8" max="8" width="9.5703125" customWidth="1"/>
    <col min="9" max="9" width="18.7109375" customWidth="1"/>
    <col min="10" max="10" width="19.140625" customWidth="1"/>
    <col min="11" max="11" width="2.140625" customWidth="1"/>
  </cols>
  <sheetData>
    <row r="1" spans="1:10" x14ac:dyDescent="0.25">
      <c r="A1" s="33"/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1:10" ht="16.5" x14ac:dyDescent="0.25">
      <c r="A2" s="33"/>
      <c r="B2" s="70" t="s">
        <v>1</v>
      </c>
      <c r="C2" s="70"/>
      <c r="D2" s="70"/>
      <c r="E2" s="70"/>
      <c r="F2" s="70"/>
      <c r="G2" s="70"/>
      <c r="H2" s="70"/>
      <c r="I2" s="70"/>
      <c r="J2" s="70"/>
    </row>
    <row r="3" spans="1:10" ht="20.25" x14ac:dyDescent="0.25">
      <c r="A3" s="33"/>
      <c r="B3" s="71" t="s">
        <v>75</v>
      </c>
      <c r="C3" s="71"/>
      <c r="D3" s="71"/>
      <c r="E3" s="71"/>
      <c r="F3" s="71"/>
      <c r="G3" s="71"/>
      <c r="H3" s="71"/>
      <c r="I3" s="71"/>
      <c r="J3" s="71"/>
    </row>
    <row r="4" spans="1:10" ht="16.5" x14ac:dyDescent="0.25">
      <c r="A4" s="33"/>
      <c r="B4" s="71" t="s">
        <v>2</v>
      </c>
      <c r="C4" s="71"/>
      <c r="D4" s="71"/>
      <c r="E4" s="71"/>
      <c r="F4" s="71"/>
      <c r="G4" s="71"/>
      <c r="H4" s="71"/>
      <c r="I4" s="71"/>
      <c r="J4" s="71"/>
    </row>
    <row r="5" spans="1:10" ht="16.5" x14ac:dyDescent="0.25">
      <c r="A5" s="33"/>
      <c r="B5" s="72" t="s">
        <v>3</v>
      </c>
      <c r="C5" s="72"/>
      <c r="D5" s="72"/>
      <c r="E5" s="72"/>
      <c r="F5" s="72"/>
      <c r="G5" s="72"/>
      <c r="H5" s="72"/>
      <c r="I5" s="73">
        <f>'[1]FEV 23'!I6:J6</f>
        <v>14765937.890000001</v>
      </c>
      <c r="J5" s="73"/>
    </row>
    <row r="6" spans="1:10" ht="21" thickBot="1" x14ac:dyDescent="0.3">
      <c r="A6" s="33"/>
      <c r="B6" s="76" t="s">
        <v>4</v>
      </c>
      <c r="C6" s="76"/>
      <c r="D6" s="76"/>
      <c r="E6" s="76"/>
      <c r="F6" s="76"/>
      <c r="G6" s="76"/>
      <c r="H6" s="76"/>
      <c r="I6" s="77">
        <f>J98</f>
        <v>15063103.419999998</v>
      </c>
      <c r="J6" s="77"/>
    </row>
    <row r="7" spans="1:10" x14ac:dyDescent="0.25">
      <c r="B7" s="59" t="s">
        <v>5</v>
      </c>
      <c r="C7" s="60"/>
      <c r="D7" s="60"/>
      <c r="E7" s="60"/>
      <c r="F7" s="60"/>
      <c r="G7" s="60"/>
      <c r="H7" s="60"/>
      <c r="I7" s="60"/>
      <c r="J7" s="1" t="s">
        <v>6</v>
      </c>
    </row>
    <row r="8" spans="1:10" x14ac:dyDescent="0.25">
      <c r="B8" s="55" t="s">
        <v>76</v>
      </c>
      <c r="C8" s="56"/>
      <c r="D8" s="56"/>
      <c r="E8" s="56"/>
      <c r="F8" s="56"/>
      <c r="G8" s="56"/>
      <c r="H8" s="56"/>
      <c r="I8" s="56"/>
      <c r="J8" s="2">
        <f>'[1]FEV 23'!J52</f>
        <v>4222157.9399999995</v>
      </c>
    </row>
    <row r="9" spans="1:10" x14ac:dyDescent="0.25">
      <c r="B9" s="55" t="s">
        <v>7</v>
      </c>
      <c r="C9" s="56"/>
      <c r="D9" s="56"/>
      <c r="E9" s="56"/>
      <c r="F9" s="56"/>
      <c r="G9" s="56"/>
      <c r="H9" s="56"/>
      <c r="I9" s="34">
        <v>398133</v>
      </c>
      <c r="J9" s="35">
        <v>384793.57</v>
      </c>
    </row>
    <row r="10" spans="1:10" x14ac:dyDescent="0.25">
      <c r="B10" s="55" t="s">
        <v>8</v>
      </c>
      <c r="C10" s="56"/>
      <c r="D10" s="56"/>
      <c r="E10" s="56"/>
      <c r="F10" s="56"/>
      <c r="G10" s="56"/>
      <c r="H10" s="56"/>
      <c r="I10" s="56"/>
      <c r="J10" s="2">
        <v>2780.16</v>
      </c>
    </row>
    <row r="11" spans="1:10" x14ac:dyDescent="0.25">
      <c r="B11" s="55" t="s">
        <v>9</v>
      </c>
      <c r="C11" s="56"/>
      <c r="D11" s="56"/>
      <c r="E11" s="56"/>
      <c r="F11" s="56"/>
      <c r="G11" s="56"/>
      <c r="H11" s="56"/>
      <c r="I11" s="56"/>
      <c r="J11" s="2">
        <v>3509.27</v>
      </c>
    </row>
    <row r="12" spans="1:10" x14ac:dyDescent="0.25">
      <c r="B12" s="55" t="s">
        <v>68</v>
      </c>
      <c r="C12" s="56"/>
      <c r="D12" s="56"/>
      <c r="E12" s="56"/>
      <c r="F12" s="56"/>
      <c r="G12" s="56"/>
      <c r="H12" s="56"/>
      <c r="I12" s="56"/>
      <c r="J12" s="2">
        <v>0</v>
      </c>
    </row>
    <row r="13" spans="1:10" x14ac:dyDescent="0.25">
      <c r="B13" s="55" t="s">
        <v>10</v>
      </c>
      <c r="C13" s="56"/>
      <c r="D13" s="56"/>
      <c r="E13" s="56"/>
      <c r="F13" s="56"/>
      <c r="G13" s="56"/>
      <c r="H13" s="56"/>
      <c r="I13" s="56"/>
      <c r="J13" s="3">
        <f>J86</f>
        <v>74908.05</v>
      </c>
    </row>
    <row r="14" spans="1:10" x14ac:dyDescent="0.25">
      <c r="B14" s="55" t="s">
        <v>11</v>
      </c>
      <c r="C14" s="56"/>
      <c r="D14" s="56"/>
      <c r="E14" s="56"/>
      <c r="F14" s="56"/>
      <c r="G14" s="56"/>
      <c r="H14" s="56"/>
      <c r="I14" s="56"/>
      <c r="J14" s="4">
        <v>655.5</v>
      </c>
    </row>
    <row r="15" spans="1:10" ht="15.75" thickBot="1" x14ac:dyDescent="0.3">
      <c r="B15" s="74" t="s">
        <v>77</v>
      </c>
      <c r="C15" s="75"/>
      <c r="D15" s="75"/>
      <c r="E15" s="75"/>
      <c r="F15" s="75"/>
      <c r="G15" s="75"/>
      <c r="H15" s="75"/>
      <c r="I15" s="75"/>
      <c r="J15" s="32">
        <v>283084.40999999997</v>
      </c>
    </row>
    <row r="16" spans="1:10" ht="6" customHeight="1" thickBot="1" x14ac:dyDescent="0.3">
      <c r="B16" s="5"/>
      <c r="C16" s="6"/>
      <c r="D16" s="6"/>
      <c r="E16" s="6"/>
      <c r="F16" s="6"/>
      <c r="G16" s="6"/>
      <c r="H16" s="6"/>
      <c r="I16" s="6"/>
      <c r="J16" s="6"/>
    </row>
    <row r="17" spans="2:10" x14ac:dyDescent="0.25">
      <c r="B17" s="59" t="s">
        <v>12</v>
      </c>
      <c r="C17" s="60"/>
      <c r="D17" s="60"/>
      <c r="E17" s="60"/>
      <c r="F17" s="60"/>
      <c r="G17" s="60"/>
      <c r="H17" s="60"/>
      <c r="I17" s="60"/>
      <c r="J17" s="61"/>
    </row>
    <row r="18" spans="2:10" x14ac:dyDescent="0.25">
      <c r="B18" s="66" t="s">
        <v>13</v>
      </c>
      <c r="C18" s="67"/>
      <c r="D18" s="67"/>
      <c r="E18" s="67"/>
      <c r="F18" s="67"/>
      <c r="G18" s="67" t="s">
        <v>14</v>
      </c>
      <c r="H18" s="67"/>
      <c r="I18" s="67"/>
      <c r="J18" s="7" t="s">
        <v>6</v>
      </c>
    </row>
    <row r="19" spans="2:10" x14ac:dyDescent="0.25">
      <c r="B19" s="62" t="s">
        <v>15</v>
      </c>
      <c r="C19" s="46"/>
      <c r="D19" s="46"/>
      <c r="E19" s="46"/>
      <c r="F19" s="46"/>
      <c r="G19" s="68">
        <v>44985</v>
      </c>
      <c r="H19" s="68"/>
      <c r="I19" s="68"/>
      <c r="J19" s="9">
        <f>'[1]FEV 23'!I77</f>
        <v>129266.91</v>
      </c>
    </row>
    <row r="20" spans="2:10" x14ac:dyDescent="0.25">
      <c r="B20" s="55" t="s">
        <v>16</v>
      </c>
      <c r="C20" s="56"/>
      <c r="D20" s="56"/>
      <c r="E20" s="56"/>
      <c r="F20" s="56"/>
      <c r="G20" s="56" t="s">
        <v>17</v>
      </c>
      <c r="H20" s="56"/>
      <c r="I20" s="56"/>
      <c r="J20" s="10">
        <f>J89</f>
        <v>1120.8399999999999</v>
      </c>
    </row>
    <row r="21" spans="2:10" x14ac:dyDescent="0.25">
      <c r="B21" s="55" t="s">
        <v>78</v>
      </c>
      <c r="C21" s="56"/>
      <c r="D21" s="56"/>
      <c r="E21" s="56"/>
      <c r="F21" s="56"/>
      <c r="G21" s="56" t="s">
        <v>79</v>
      </c>
      <c r="H21" s="56"/>
      <c r="I21" s="56"/>
      <c r="J21" s="11">
        <v>6321.95</v>
      </c>
    </row>
    <row r="22" spans="2:10" x14ac:dyDescent="0.25">
      <c r="B22" s="55" t="s">
        <v>69</v>
      </c>
      <c r="C22" s="56"/>
      <c r="D22" s="56"/>
      <c r="E22" s="56"/>
      <c r="F22" s="56"/>
      <c r="G22" s="56" t="s">
        <v>70</v>
      </c>
      <c r="H22" s="56"/>
      <c r="I22" s="56"/>
      <c r="J22" s="11">
        <v>2585.1799999999998</v>
      </c>
    </row>
    <row r="23" spans="2:10" x14ac:dyDescent="0.25">
      <c r="B23" s="55" t="s">
        <v>80</v>
      </c>
      <c r="C23" s="56"/>
      <c r="D23" s="56"/>
      <c r="E23" s="56"/>
      <c r="F23" s="56"/>
      <c r="G23" s="56" t="s">
        <v>18</v>
      </c>
      <c r="H23" s="56"/>
      <c r="I23" s="56"/>
      <c r="J23" s="11">
        <v>250</v>
      </c>
    </row>
    <row r="24" spans="2:10" x14ac:dyDescent="0.25">
      <c r="B24" s="55" t="s">
        <v>19</v>
      </c>
      <c r="C24" s="56"/>
      <c r="D24" s="56"/>
      <c r="E24" s="56"/>
      <c r="F24" s="56"/>
      <c r="G24" s="56" t="s">
        <v>20</v>
      </c>
      <c r="H24" s="56"/>
      <c r="I24" s="56"/>
      <c r="J24" s="11">
        <v>150</v>
      </c>
    </row>
    <row r="25" spans="2:10" x14ac:dyDescent="0.25">
      <c r="B25" s="55" t="s">
        <v>71</v>
      </c>
      <c r="C25" s="56"/>
      <c r="D25" s="56"/>
      <c r="E25" s="56"/>
      <c r="F25" s="56"/>
      <c r="G25" s="56" t="s">
        <v>72</v>
      </c>
      <c r="H25" s="56"/>
      <c r="I25" s="56"/>
      <c r="J25" s="11">
        <v>350</v>
      </c>
    </row>
    <row r="26" spans="2:10" x14ac:dyDescent="0.25">
      <c r="B26" s="55" t="s">
        <v>81</v>
      </c>
      <c r="C26" s="56"/>
      <c r="D26" s="56"/>
      <c r="E26" s="56"/>
      <c r="F26" s="56"/>
      <c r="G26" s="56" t="s">
        <v>82</v>
      </c>
      <c r="H26" s="56"/>
      <c r="I26" s="56"/>
      <c r="J26" s="11">
        <v>196.75</v>
      </c>
    </row>
    <row r="27" spans="2:10" x14ac:dyDescent="0.25">
      <c r="B27" s="55" t="s">
        <v>81</v>
      </c>
      <c r="C27" s="56"/>
      <c r="D27" s="56"/>
      <c r="E27" s="56"/>
      <c r="F27" s="56"/>
      <c r="G27" s="56" t="s">
        <v>83</v>
      </c>
      <c r="H27" s="56"/>
      <c r="I27" s="56"/>
      <c r="J27" s="11">
        <v>198.42</v>
      </c>
    </row>
    <row r="28" spans="2:10" x14ac:dyDescent="0.25">
      <c r="B28" s="55" t="s">
        <v>73</v>
      </c>
      <c r="C28" s="56"/>
      <c r="D28" s="56"/>
      <c r="E28" s="56"/>
      <c r="F28" s="56"/>
      <c r="G28" s="65" t="s">
        <v>84</v>
      </c>
      <c r="H28" s="65"/>
      <c r="I28" s="65"/>
      <c r="J28" s="11">
        <v>732.88</v>
      </c>
    </row>
    <row r="29" spans="2:10" x14ac:dyDescent="0.25">
      <c r="B29" s="54" t="s">
        <v>85</v>
      </c>
      <c r="C29" s="52"/>
      <c r="D29" s="52"/>
      <c r="E29" s="52"/>
      <c r="F29" s="53"/>
      <c r="G29" s="51" t="s">
        <v>86</v>
      </c>
      <c r="H29" s="52"/>
      <c r="I29" s="53"/>
      <c r="J29" s="11">
        <v>2750</v>
      </c>
    </row>
    <row r="30" spans="2:10" x14ac:dyDescent="0.25">
      <c r="B30" s="54" t="s">
        <v>21</v>
      </c>
      <c r="C30" s="52"/>
      <c r="D30" s="52"/>
      <c r="E30" s="52"/>
      <c r="F30" s="53"/>
      <c r="G30" s="51" t="s">
        <v>86</v>
      </c>
      <c r="H30" s="52"/>
      <c r="I30" s="53"/>
      <c r="J30" s="11">
        <v>2750</v>
      </c>
    </row>
    <row r="31" spans="2:10" x14ac:dyDescent="0.25">
      <c r="B31" s="55" t="s">
        <v>25</v>
      </c>
      <c r="C31" s="56"/>
      <c r="D31" s="56"/>
      <c r="E31" s="56"/>
      <c r="F31" s="56"/>
      <c r="G31" s="51" t="s">
        <v>86</v>
      </c>
      <c r="H31" s="52"/>
      <c r="I31" s="53"/>
      <c r="J31" s="11">
        <v>2750</v>
      </c>
    </row>
    <row r="32" spans="2:10" x14ac:dyDescent="0.25">
      <c r="B32" s="54" t="s">
        <v>24</v>
      </c>
      <c r="C32" s="52"/>
      <c r="D32" s="52"/>
      <c r="E32" s="52"/>
      <c r="F32" s="53"/>
      <c r="G32" s="51" t="s">
        <v>86</v>
      </c>
      <c r="H32" s="52"/>
      <c r="I32" s="53"/>
      <c r="J32" s="11">
        <v>2750</v>
      </c>
    </row>
    <row r="33" spans="2:10" x14ac:dyDescent="0.25">
      <c r="B33" s="55" t="s">
        <v>87</v>
      </c>
      <c r="C33" s="56"/>
      <c r="D33" s="56"/>
      <c r="E33" s="56"/>
      <c r="F33" s="56"/>
      <c r="G33" s="51" t="s">
        <v>88</v>
      </c>
      <c r="H33" s="52"/>
      <c r="I33" s="53"/>
      <c r="J33" s="11">
        <v>900</v>
      </c>
    </row>
    <row r="34" spans="2:10" x14ac:dyDescent="0.25">
      <c r="B34" s="55" t="s">
        <v>87</v>
      </c>
      <c r="C34" s="56"/>
      <c r="D34" s="56"/>
      <c r="E34" s="56"/>
      <c r="F34" s="56"/>
      <c r="G34" s="51" t="s">
        <v>88</v>
      </c>
      <c r="H34" s="52"/>
      <c r="I34" s="53"/>
      <c r="J34" s="11">
        <v>855</v>
      </c>
    </row>
    <row r="35" spans="2:10" x14ac:dyDescent="0.25">
      <c r="B35" s="55" t="s">
        <v>87</v>
      </c>
      <c r="C35" s="56"/>
      <c r="D35" s="56"/>
      <c r="E35" s="56"/>
      <c r="F35" s="56"/>
      <c r="G35" s="51" t="s">
        <v>88</v>
      </c>
      <c r="H35" s="52"/>
      <c r="I35" s="53"/>
      <c r="J35" s="11">
        <v>855</v>
      </c>
    </row>
    <row r="36" spans="2:10" x14ac:dyDescent="0.25">
      <c r="B36" s="55" t="s">
        <v>87</v>
      </c>
      <c r="C36" s="56"/>
      <c r="D36" s="56"/>
      <c r="E36" s="56"/>
      <c r="F36" s="56"/>
      <c r="G36" s="51" t="s">
        <v>88</v>
      </c>
      <c r="H36" s="52"/>
      <c r="I36" s="53"/>
      <c r="J36" s="11">
        <v>855</v>
      </c>
    </row>
    <row r="37" spans="2:10" x14ac:dyDescent="0.25">
      <c r="B37" s="54" t="s">
        <v>89</v>
      </c>
      <c r="C37" s="52"/>
      <c r="D37" s="52"/>
      <c r="E37" s="52"/>
      <c r="F37" s="53"/>
      <c r="G37" s="51" t="s">
        <v>90</v>
      </c>
      <c r="H37" s="52"/>
      <c r="I37" s="53"/>
      <c r="J37" s="11">
        <v>850</v>
      </c>
    </row>
    <row r="38" spans="2:10" x14ac:dyDescent="0.25">
      <c r="B38" s="54" t="s">
        <v>89</v>
      </c>
      <c r="C38" s="52"/>
      <c r="D38" s="52"/>
      <c r="E38" s="52"/>
      <c r="F38" s="53"/>
      <c r="G38" s="51" t="s">
        <v>90</v>
      </c>
      <c r="H38" s="52"/>
      <c r="I38" s="53"/>
      <c r="J38" s="11">
        <v>850</v>
      </c>
    </row>
    <row r="39" spans="2:10" ht="15" customHeight="1" x14ac:dyDescent="0.25">
      <c r="B39" s="55" t="s">
        <v>91</v>
      </c>
      <c r="C39" s="56"/>
      <c r="D39" s="56"/>
      <c r="E39" s="56"/>
      <c r="F39" s="56"/>
      <c r="G39" s="51" t="s">
        <v>92</v>
      </c>
      <c r="H39" s="52"/>
      <c r="I39" s="53"/>
      <c r="J39" s="11">
        <v>2475</v>
      </c>
    </row>
    <row r="40" spans="2:10" ht="15" customHeight="1" x14ac:dyDescent="0.25">
      <c r="B40" s="54" t="s">
        <v>22</v>
      </c>
      <c r="C40" s="52"/>
      <c r="D40" s="52"/>
      <c r="E40" s="52"/>
      <c r="F40" s="53"/>
      <c r="G40" s="51" t="s">
        <v>92</v>
      </c>
      <c r="H40" s="52"/>
      <c r="I40" s="53"/>
      <c r="J40" s="11">
        <v>2475</v>
      </c>
    </row>
    <row r="41" spans="2:10" ht="15" customHeight="1" x14ac:dyDescent="0.25">
      <c r="B41" s="54" t="s">
        <v>93</v>
      </c>
      <c r="C41" s="52"/>
      <c r="D41" s="52"/>
      <c r="E41" s="52"/>
      <c r="F41" s="53"/>
      <c r="G41" s="51" t="s">
        <v>94</v>
      </c>
      <c r="H41" s="52"/>
      <c r="I41" s="53"/>
      <c r="J41" s="11">
        <v>1362.47</v>
      </c>
    </row>
    <row r="42" spans="2:10" ht="15" customHeight="1" x14ac:dyDescent="0.25">
      <c r="B42" s="54" t="s">
        <v>93</v>
      </c>
      <c r="C42" s="52"/>
      <c r="D42" s="52"/>
      <c r="E42" s="52"/>
      <c r="F42" s="53"/>
      <c r="G42" s="51" t="s">
        <v>95</v>
      </c>
      <c r="H42" s="52"/>
      <c r="I42" s="53"/>
      <c r="J42" s="11">
        <v>1097.0999999999999</v>
      </c>
    </row>
    <row r="43" spans="2:10" ht="15" customHeight="1" x14ac:dyDescent="0.25">
      <c r="B43" s="54" t="s">
        <v>74</v>
      </c>
      <c r="C43" s="52"/>
      <c r="D43" s="52"/>
      <c r="E43" s="52"/>
      <c r="F43" s="53"/>
      <c r="G43" s="51" t="s">
        <v>96</v>
      </c>
      <c r="H43" s="52"/>
      <c r="I43" s="53"/>
      <c r="J43" s="11">
        <v>1328.85</v>
      </c>
    </row>
    <row r="44" spans="2:10" ht="15" customHeight="1" x14ac:dyDescent="0.25">
      <c r="B44" s="55" t="s">
        <v>78</v>
      </c>
      <c r="C44" s="56"/>
      <c r="D44" s="56"/>
      <c r="E44" s="56"/>
      <c r="F44" s="56"/>
      <c r="G44" s="56" t="s">
        <v>97</v>
      </c>
      <c r="H44" s="56"/>
      <c r="I44" s="56"/>
      <c r="J44" s="11">
        <v>6321.95</v>
      </c>
    </row>
    <row r="45" spans="2:10" ht="15" customHeight="1" x14ac:dyDescent="0.25">
      <c r="B45" s="54" t="s">
        <v>98</v>
      </c>
      <c r="C45" s="52"/>
      <c r="D45" s="52"/>
      <c r="E45" s="52"/>
      <c r="F45" s="53"/>
      <c r="G45" s="51" t="s">
        <v>99</v>
      </c>
      <c r="H45" s="52"/>
      <c r="I45" s="53"/>
      <c r="J45" s="11">
        <v>30</v>
      </c>
    </row>
    <row r="46" spans="2:10" ht="15" customHeight="1" x14ac:dyDescent="0.25">
      <c r="B46" s="54" t="s">
        <v>98</v>
      </c>
      <c r="C46" s="52"/>
      <c r="D46" s="52"/>
      <c r="E46" s="52"/>
      <c r="F46" s="53"/>
      <c r="G46" s="51" t="s">
        <v>100</v>
      </c>
      <c r="H46" s="52"/>
      <c r="I46" s="53"/>
      <c r="J46" s="11">
        <v>390</v>
      </c>
    </row>
    <row r="47" spans="2:10" ht="15" customHeight="1" x14ac:dyDescent="0.25">
      <c r="B47" s="54" t="s">
        <v>21</v>
      </c>
      <c r="C47" s="52"/>
      <c r="D47" s="52"/>
      <c r="E47" s="52"/>
      <c r="F47" s="53"/>
      <c r="G47" s="56" t="s">
        <v>23</v>
      </c>
      <c r="H47" s="56"/>
      <c r="I47" s="56"/>
      <c r="J47" s="11">
        <v>1302</v>
      </c>
    </row>
    <row r="48" spans="2:10" ht="15" customHeight="1" x14ac:dyDescent="0.25">
      <c r="B48" s="54" t="s">
        <v>24</v>
      </c>
      <c r="C48" s="52"/>
      <c r="D48" s="52"/>
      <c r="E48" s="52"/>
      <c r="F48" s="53"/>
      <c r="G48" s="56" t="s">
        <v>23</v>
      </c>
      <c r="H48" s="56"/>
      <c r="I48" s="56"/>
      <c r="J48" s="11">
        <v>1302</v>
      </c>
    </row>
    <row r="49" spans="2:10" x14ac:dyDescent="0.25">
      <c r="B49" s="55" t="s">
        <v>25</v>
      </c>
      <c r="C49" s="56"/>
      <c r="D49" s="56"/>
      <c r="E49" s="56"/>
      <c r="F49" s="56"/>
      <c r="G49" s="56" t="s">
        <v>23</v>
      </c>
      <c r="H49" s="56"/>
      <c r="I49" s="56"/>
      <c r="J49" s="11">
        <v>1302</v>
      </c>
    </row>
    <row r="50" spans="2:10" x14ac:dyDescent="0.25">
      <c r="B50" s="55" t="s">
        <v>26</v>
      </c>
      <c r="C50" s="56"/>
      <c r="D50" s="56"/>
      <c r="E50" s="56"/>
      <c r="F50" s="56"/>
      <c r="G50" s="51" t="s">
        <v>27</v>
      </c>
      <c r="H50" s="52"/>
      <c r="I50" s="53"/>
      <c r="J50" s="11">
        <v>1302</v>
      </c>
    </row>
    <row r="51" spans="2:10" x14ac:dyDescent="0.25">
      <c r="B51" s="55" t="s">
        <v>21</v>
      </c>
      <c r="C51" s="56"/>
      <c r="D51" s="56"/>
      <c r="E51" s="56"/>
      <c r="F51" s="56"/>
      <c r="G51" s="51" t="s">
        <v>28</v>
      </c>
      <c r="H51" s="52"/>
      <c r="I51" s="53"/>
      <c r="J51" s="11">
        <v>1018.84</v>
      </c>
    </row>
    <row r="52" spans="2:10" x14ac:dyDescent="0.25">
      <c r="B52" s="55" t="s">
        <v>91</v>
      </c>
      <c r="C52" s="56"/>
      <c r="D52" s="56"/>
      <c r="E52" s="56"/>
      <c r="F52" s="56"/>
      <c r="G52" s="51" t="s">
        <v>28</v>
      </c>
      <c r="H52" s="52"/>
      <c r="I52" s="53"/>
      <c r="J52" s="11">
        <v>3473.52</v>
      </c>
    </row>
    <row r="53" spans="2:10" x14ac:dyDescent="0.25">
      <c r="B53" s="55" t="s">
        <v>29</v>
      </c>
      <c r="C53" s="56"/>
      <c r="D53" s="56"/>
      <c r="E53" s="56"/>
      <c r="F53" s="56"/>
      <c r="G53" s="56" t="s">
        <v>30</v>
      </c>
      <c r="H53" s="56"/>
      <c r="I53" s="56"/>
      <c r="J53" s="12">
        <v>143.16</v>
      </c>
    </row>
    <row r="54" spans="2:10" ht="15.75" thickBot="1" x14ac:dyDescent="0.3">
      <c r="B54" s="57" t="s">
        <v>31</v>
      </c>
      <c r="C54" s="58"/>
      <c r="D54" s="58"/>
      <c r="E54" s="58"/>
      <c r="F54" s="58"/>
      <c r="G54" s="58"/>
      <c r="H54" s="58"/>
      <c r="I54" s="58"/>
      <c r="J54" s="36">
        <f>SUM(J21:J53)</f>
        <v>52274.069999999992</v>
      </c>
    </row>
    <row r="55" spans="2:10" ht="15.75" thickBot="1" x14ac:dyDescent="0.3">
      <c r="B55" s="5"/>
      <c r="C55" s="6"/>
      <c r="D55" s="6"/>
      <c r="E55" s="6"/>
      <c r="F55" s="6"/>
      <c r="G55" s="6"/>
      <c r="H55" s="6"/>
      <c r="I55" s="6"/>
      <c r="J55" s="6"/>
    </row>
    <row r="56" spans="2:10" x14ac:dyDescent="0.25">
      <c r="B56" s="59" t="s">
        <v>101</v>
      </c>
      <c r="C56" s="60"/>
      <c r="D56" s="60"/>
      <c r="E56" s="60"/>
      <c r="F56" s="60"/>
      <c r="G56" s="60" t="s">
        <v>32</v>
      </c>
      <c r="H56" s="60"/>
      <c r="I56" s="61"/>
      <c r="J56" s="13">
        <f>'[1]FEV 23'!I70</f>
        <v>10414513.040000001</v>
      </c>
    </row>
    <row r="57" spans="2:10" x14ac:dyDescent="0.25">
      <c r="B57" s="62" t="s">
        <v>33</v>
      </c>
      <c r="C57" s="46"/>
      <c r="D57" s="46"/>
      <c r="E57" s="46"/>
      <c r="F57" s="46"/>
      <c r="G57" s="46" t="s">
        <v>34</v>
      </c>
      <c r="H57" s="46"/>
      <c r="I57" s="63"/>
      <c r="J57" s="37">
        <f>J82</f>
        <v>164458.81</v>
      </c>
    </row>
    <row r="58" spans="2:10" ht="15.75" thickBot="1" x14ac:dyDescent="0.3">
      <c r="B58" s="57" t="s">
        <v>35</v>
      </c>
      <c r="C58" s="58"/>
      <c r="D58" s="58"/>
      <c r="E58" s="58"/>
      <c r="F58" s="58"/>
      <c r="G58" s="58" t="s">
        <v>36</v>
      </c>
      <c r="H58" s="58"/>
      <c r="I58" s="64"/>
      <c r="J58" s="15"/>
    </row>
    <row r="59" spans="2:10" x14ac:dyDescent="0.25">
      <c r="B59" s="5"/>
      <c r="C59" s="6"/>
      <c r="D59" s="6"/>
      <c r="E59" s="6"/>
      <c r="F59" s="6"/>
      <c r="G59" s="6"/>
      <c r="H59" s="6"/>
      <c r="I59" s="6"/>
      <c r="J59" s="6"/>
    </row>
    <row r="60" spans="2:10" ht="15.75" thickBot="1" x14ac:dyDescent="0.3">
      <c r="B60" s="5"/>
      <c r="C60" s="6"/>
      <c r="D60" s="6"/>
      <c r="E60" s="6"/>
      <c r="F60" s="6"/>
      <c r="G60" s="6"/>
      <c r="H60" s="6"/>
      <c r="I60" s="6"/>
      <c r="J60" s="6"/>
    </row>
    <row r="61" spans="2:10" x14ac:dyDescent="0.25">
      <c r="B61" s="42" t="s">
        <v>37</v>
      </c>
      <c r="C61" s="43"/>
      <c r="D61" s="43"/>
      <c r="E61" s="43"/>
      <c r="F61" s="43"/>
      <c r="G61" s="43"/>
      <c r="H61" s="43"/>
      <c r="I61" s="44"/>
      <c r="J61" s="1" t="s">
        <v>6</v>
      </c>
    </row>
    <row r="62" spans="2:10" x14ac:dyDescent="0.25">
      <c r="B62" s="54" t="s">
        <v>38</v>
      </c>
      <c r="C62" s="52"/>
      <c r="D62" s="52"/>
      <c r="E62" s="52"/>
      <c r="F62" s="52"/>
      <c r="G62" s="52"/>
      <c r="H62" s="52"/>
      <c r="I62" s="53"/>
      <c r="J62" s="9">
        <f>I89</f>
        <v>78113.679999999993</v>
      </c>
    </row>
    <row r="63" spans="2:10" x14ac:dyDescent="0.25">
      <c r="B63" s="54" t="s">
        <v>39</v>
      </c>
      <c r="C63" s="52"/>
      <c r="D63" s="52"/>
      <c r="E63" s="52"/>
      <c r="F63" s="52"/>
      <c r="G63" s="52"/>
      <c r="H63" s="52"/>
      <c r="I63" s="53"/>
      <c r="J63" s="9">
        <f>I82</f>
        <v>10578971.85</v>
      </c>
    </row>
    <row r="64" spans="2:10" x14ac:dyDescent="0.25">
      <c r="B64" s="54" t="s">
        <v>40</v>
      </c>
      <c r="C64" s="52"/>
      <c r="D64" s="52"/>
      <c r="E64" s="52"/>
      <c r="F64" s="52"/>
      <c r="G64" s="52"/>
      <c r="H64" s="52"/>
      <c r="I64" s="53"/>
      <c r="J64" s="9">
        <f>I86</f>
        <v>4406017.8899999997</v>
      </c>
    </row>
    <row r="65" spans="2:10" x14ac:dyDescent="0.25">
      <c r="B65" s="54" t="s">
        <v>41</v>
      </c>
      <c r="C65" s="52"/>
      <c r="D65" s="52"/>
      <c r="E65" s="52"/>
      <c r="F65" s="52"/>
      <c r="G65" s="52"/>
      <c r="H65" s="52"/>
      <c r="I65" s="53"/>
      <c r="J65" s="9">
        <f>J95</f>
        <v>0</v>
      </c>
    </row>
    <row r="66" spans="2:10" x14ac:dyDescent="0.25">
      <c r="B66" s="54" t="s">
        <v>42</v>
      </c>
      <c r="C66" s="52"/>
      <c r="D66" s="52"/>
      <c r="E66" s="52"/>
      <c r="F66" s="52"/>
      <c r="G66" s="52"/>
      <c r="H66" s="52"/>
      <c r="I66" s="53"/>
      <c r="J66" s="9">
        <v>0</v>
      </c>
    </row>
    <row r="67" spans="2:10" ht="15.75" thickBot="1" x14ac:dyDescent="0.3">
      <c r="B67" s="78" t="s">
        <v>43</v>
      </c>
      <c r="C67" s="79"/>
      <c r="D67" s="79"/>
      <c r="E67" s="79"/>
      <c r="F67" s="79"/>
      <c r="G67" s="79"/>
      <c r="H67" s="79"/>
      <c r="I67" s="80"/>
      <c r="J67" s="38">
        <f>SUM(J62:J66)</f>
        <v>15063103.419999998</v>
      </c>
    </row>
    <row r="68" spans="2:10" ht="15.75" thickBot="1" x14ac:dyDescent="0.3">
      <c r="B68" s="5"/>
      <c r="C68" s="5"/>
      <c r="D68" s="5"/>
      <c r="E68" s="5"/>
      <c r="F68" s="5"/>
      <c r="G68" s="5"/>
      <c r="H68" s="5"/>
      <c r="I68" s="5"/>
      <c r="J68" s="5"/>
    </row>
    <row r="69" spans="2:10" ht="16.5" thickBot="1" x14ac:dyDescent="0.3">
      <c r="B69" s="81" t="s">
        <v>44</v>
      </c>
      <c r="C69" s="81"/>
      <c r="D69" s="81"/>
      <c r="E69" s="81"/>
      <c r="F69" s="81"/>
      <c r="G69" s="81"/>
      <c r="H69" s="81"/>
      <c r="I69" s="81"/>
      <c r="J69" s="39">
        <f>J82+J86+J89</f>
        <v>240487.69999999998</v>
      </c>
    </row>
    <row r="70" spans="2:10" x14ac:dyDescent="0.25">
      <c r="B70" s="5"/>
      <c r="C70" s="16"/>
      <c r="D70" s="16"/>
      <c r="E70" s="16"/>
      <c r="F70" s="16"/>
      <c r="G70" s="16"/>
      <c r="H70" s="16"/>
      <c r="I70" s="16"/>
      <c r="J70" s="16"/>
    </row>
    <row r="71" spans="2:10" ht="18" x14ac:dyDescent="0.25">
      <c r="B71" s="82" t="s">
        <v>102</v>
      </c>
      <c r="C71" s="82"/>
      <c r="D71" s="82"/>
      <c r="E71" s="82"/>
      <c r="F71" s="82"/>
      <c r="G71" s="82"/>
      <c r="H71" s="82"/>
      <c r="I71" s="82"/>
      <c r="J71" s="82"/>
    </row>
    <row r="72" spans="2:10" x14ac:dyDescent="0.2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6.5" thickBot="1" x14ac:dyDescent="0.3">
      <c r="B73" s="6"/>
      <c r="C73" s="17"/>
      <c r="D73" s="17"/>
      <c r="E73" s="6"/>
      <c r="F73" s="6"/>
      <c r="G73" s="6"/>
      <c r="H73" s="6"/>
      <c r="I73" s="40" t="s">
        <v>45</v>
      </c>
      <c r="J73" s="40" t="s">
        <v>46</v>
      </c>
    </row>
    <row r="74" spans="2:10" x14ac:dyDescent="0.25">
      <c r="B74" s="19">
        <v>1</v>
      </c>
      <c r="C74" s="83" t="s">
        <v>47</v>
      </c>
      <c r="D74" s="83"/>
      <c r="E74" s="83"/>
      <c r="F74" s="84" t="s">
        <v>48</v>
      </c>
      <c r="G74" s="85"/>
      <c r="H74" s="85"/>
      <c r="I74" s="20">
        <f>'[1]FEV 23'!I62+'[1]MAR 23'!J74</f>
        <v>929809.23</v>
      </c>
      <c r="J74" s="30">
        <v>23998.25</v>
      </c>
    </row>
    <row r="75" spans="2:10" x14ac:dyDescent="0.25">
      <c r="B75" s="8">
        <v>2</v>
      </c>
      <c r="C75" s="45" t="s">
        <v>47</v>
      </c>
      <c r="D75" s="45"/>
      <c r="E75" s="45"/>
      <c r="F75" s="47" t="s">
        <v>49</v>
      </c>
      <c r="G75" s="48"/>
      <c r="H75" s="48"/>
      <c r="I75" s="21">
        <f>'[1]FEV 23'!I63+'[1]MAR 23'!J75</f>
        <v>785401.88</v>
      </c>
      <c r="J75" s="31">
        <v>11589.53</v>
      </c>
    </row>
    <row r="76" spans="2:10" x14ac:dyDescent="0.25">
      <c r="B76" s="8">
        <v>3</v>
      </c>
      <c r="C76" s="45" t="s">
        <v>47</v>
      </c>
      <c r="D76" s="45"/>
      <c r="E76" s="45"/>
      <c r="F76" s="47" t="s">
        <v>50</v>
      </c>
      <c r="G76" s="48"/>
      <c r="H76" s="48"/>
      <c r="I76" s="21">
        <f>'[1]FEV 23'!I64+'[1]MAR 23'!J76</f>
        <v>1934334.29</v>
      </c>
      <c r="J76" s="31">
        <v>22007.81</v>
      </c>
    </row>
    <row r="77" spans="2:10" x14ac:dyDescent="0.25">
      <c r="B77" s="8">
        <v>4</v>
      </c>
      <c r="C77" s="45" t="s">
        <v>47</v>
      </c>
      <c r="D77" s="45"/>
      <c r="E77" s="45"/>
      <c r="F77" s="47" t="s">
        <v>51</v>
      </c>
      <c r="G77" s="48"/>
      <c r="H77" s="48"/>
      <c r="I77" s="21">
        <f>'[1]FEV 23'!I65+'[1]MAR 23'!J77</f>
        <v>1283238.6200000001</v>
      </c>
      <c r="J77" s="31">
        <v>15295.11</v>
      </c>
    </row>
    <row r="78" spans="2:10" x14ac:dyDescent="0.25">
      <c r="B78" s="8">
        <v>5</v>
      </c>
      <c r="C78" s="45" t="s">
        <v>47</v>
      </c>
      <c r="D78" s="45"/>
      <c r="E78" s="45"/>
      <c r="F78" s="47" t="s">
        <v>52</v>
      </c>
      <c r="G78" s="48"/>
      <c r="H78" s="48"/>
      <c r="I78" s="21">
        <f>'[1]FEV 23'!I66+'[1]MAR 23'!J78</f>
        <v>672375.01</v>
      </c>
      <c r="J78" s="31">
        <v>7138.78</v>
      </c>
    </row>
    <row r="79" spans="2:10" x14ac:dyDescent="0.25">
      <c r="B79" s="8">
        <v>6</v>
      </c>
      <c r="C79" s="45" t="s">
        <v>47</v>
      </c>
      <c r="D79" s="45"/>
      <c r="E79" s="45"/>
      <c r="F79" s="47" t="s">
        <v>53</v>
      </c>
      <c r="G79" s="48"/>
      <c r="H79" s="48"/>
      <c r="I79" s="21">
        <f>'[1]FEV 23'!I67+'[1]MAR 23'!J79</f>
        <v>940485.28</v>
      </c>
      <c r="J79" s="31">
        <v>33183.86</v>
      </c>
    </row>
    <row r="80" spans="2:10" x14ac:dyDescent="0.25">
      <c r="B80" s="8">
        <v>7</v>
      </c>
      <c r="C80" s="45" t="s">
        <v>47</v>
      </c>
      <c r="D80" s="45"/>
      <c r="E80" s="45"/>
      <c r="F80" s="47" t="s">
        <v>54</v>
      </c>
      <c r="G80" s="48"/>
      <c r="H80" s="48"/>
      <c r="I80" s="21">
        <f>'[1]FEV 23'!I68+'[1]MAR 23'!J80</f>
        <v>1657680.0999999999</v>
      </c>
      <c r="J80" s="31">
        <v>22789.15</v>
      </c>
    </row>
    <row r="81" spans="2:10" x14ac:dyDescent="0.25">
      <c r="B81" s="8">
        <v>8</v>
      </c>
      <c r="C81" s="45" t="s">
        <v>47</v>
      </c>
      <c r="D81" s="45"/>
      <c r="E81" s="45"/>
      <c r="F81" s="47" t="s">
        <v>55</v>
      </c>
      <c r="G81" s="48"/>
      <c r="H81" s="48"/>
      <c r="I81" s="21">
        <f>'[1]FEV 23'!I69+'[1]MAR 23'!J81</f>
        <v>2375647.44</v>
      </c>
      <c r="J81" s="31">
        <v>28456.32</v>
      </c>
    </row>
    <row r="82" spans="2:10" x14ac:dyDescent="0.25">
      <c r="B82" s="49" t="s">
        <v>31</v>
      </c>
      <c r="C82" s="50"/>
      <c r="D82" s="50"/>
      <c r="E82" s="50"/>
      <c r="F82" s="50"/>
      <c r="G82" s="50"/>
      <c r="H82" s="50"/>
      <c r="I82" s="22">
        <f>I74+I75+I76+I77+I78+I79+I80+I81</f>
        <v>10578971.85</v>
      </c>
      <c r="J82" s="23">
        <f>SUM(J74:J81)</f>
        <v>164458.81</v>
      </c>
    </row>
    <row r="83" spans="2:10" x14ac:dyDescent="0.25">
      <c r="B83" s="8">
        <v>9</v>
      </c>
      <c r="C83" s="46" t="s">
        <v>56</v>
      </c>
      <c r="D83" s="46"/>
      <c r="E83" s="46"/>
      <c r="F83" s="47" t="s">
        <v>57</v>
      </c>
      <c r="G83" s="48"/>
      <c r="H83" s="48"/>
      <c r="I83" s="21">
        <f>'[1]FEV 23'!I71+'[1]MAR 23'!J83</f>
        <v>1672462.15</v>
      </c>
      <c r="J83" s="31">
        <v>42413.18</v>
      </c>
    </row>
    <row r="84" spans="2:10" x14ac:dyDescent="0.25">
      <c r="B84" s="8">
        <v>10</v>
      </c>
      <c r="C84" s="46" t="s">
        <v>56</v>
      </c>
      <c r="D84" s="46"/>
      <c r="E84" s="46"/>
      <c r="F84" s="47" t="s">
        <v>58</v>
      </c>
      <c r="G84" s="48"/>
      <c r="H84" s="48"/>
      <c r="I84" s="21">
        <v>1715598.39</v>
      </c>
      <c r="J84" s="31">
        <v>19693.04</v>
      </c>
    </row>
    <row r="85" spans="2:10" x14ac:dyDescent="0.25">
      <c r="B85" s="8">
        <v>11</v>
      </c>
      <c r="C85" s="46" t="s">
        <v>56</v>
      </c>
      <c r="D85" s="46"/>
      <c r="E85" s="46"/>
      <c r="F85" s="47" t="s">
        <v>59</v>
      </c>
      <c r="G85" s="48"/>
      <c r="H85" s="48"/>
      <c r="I85" s="21">
        <f>'[1]FEV 23'!I73+'[1]MAR 23'!J85</f>
        <v>1017957.35</v>
      </c>
      <c r="J85" s="31">
        <v>12801.83</v>
      </c>
    </row>
    <row r="86" spans="2:10" x14ac:dyDescent="0.25">
      <c r="B86" s="49" t="s">
        <v>31</v>
      </c>
      <c r="C86" s="50"/>
      <c r="D86" s="50"/>
      <c r="E86" s="50"/>
      <c r="F86" s="50"/>
      <c r="G86" s="50"/>
      <c r="H86" s="86"/>
      <c r="I86" s="22">
        <f>I83+I84+I85</f>
        <v>4406017.8899999997</v>
      </c>
      <c r="J86" s="23">
        <f>SUM(J83:J85)</f>
        <v>74908.05</v>
      </c>
    </row>
    <row r="87" spans="2:10" x14ac:dyDescent="0.25">
      <c r="B87" s="8">
        <v>12</v>
      </c>
      <c r="C87" s="46" t="s">
        <v>60</v>
      </c>
      <c r="D87" s="46"/>
      <c r="E87" s="46"/>
      <c r="F87" s="47" t="s">
        <v>61</v>
      </c>
      <c r="G87" s="48"/>
      <c r="H87" s="48"/>
      <c r="I87" s="21">
        <f>'[1]FEV 23'!I75+'[1]MAR 23'!J87</f>
        <v>11772.289999999999</v>
      </c>
      <c r="J87" s="31">
        <v>135.30000000000001</v>
      </c>
    </row>
    <row r="88" spans="2:10" x14ac:dyDescent="0.25">
      <c r="B88" s="8">
        <v>13</v>
      </c>
      <c r="C88" s="46" t="s">
        <v>60</v>
      </c>
      <c r="D88" s="46"/>
      <c r="E88" s="46"/>
      <c r="F88" s="47" t="s">
        <v>62</v>
      </c>
      <c r="G88" s="48"/>
      <c r="H88" s="48"/>
      <c r="I88" s="21">
        <v>66341.39</v>
      </c>
      <c r="J88" s="31">
        <v>985.54</v>
      </c>
    </row>
    <row r="89" spans="2:10" ht="15.75" thickBot="1" x14ac:dyDescent="0.3">
      <c r="B89" s="87" t="s">
        <v>31</v>
      </c>
      <c r="C89" s="88"/>
      <c r="D89" s="88"/>
      <c r="E89" s="88"/>
      <c r="F89" s="88"/>
      <c r="G89" s="88"/>
      <c r="H89" s="88"/>
      <c r="I89" s="24">
        <f>I87+I88</f>
        <v>78113.679999999993</v>
      </c>
      <c r="J89" s="25">
        <f>SUM(J87:J88)</f>
        <v>1120.8399999999999</v>
      </c>
    </row>
    <row r="90" spans="2:10" ht="15.75" thickBot="1" x14ac:dyDescent="0.3">
      <c r="B90" s="95" t="s">
        <v>63</v>
      </c>
      <c r="C90" s="95"/>
      <c r="D90" s="95"/>
      <c r="E90" s="95"/>
      <c r="F90" s="95"/>
      <c r="G90" s="95"/>
      <c r="H90" s="95"/>
      <c r="I90" s="95"/>
      <c r="J90" s="95"/>
    </row>
    <row r="91" spans="2:10" x14ac:dyDescent="0.25">
      <c r="B91" s="19">
        <v>1</v>
      </c>
      <c r="C91" s="83" t="s">
        <v>47</v>
      </c>
      <c r="D91" s="83"/>
      <c r="E91" s="83"/>
      <c r="F91" s="96" t="s">
        <v>64</v>
      </c>
      <c r="G91" s="96"/>
      <c r="H91" s="96"/>
      <c r="I91" s="96"/>
      <c r="J91" s="26">
        <v>0</v>
      </c>
    </row>
    <row r="92" spans="2:10" x14ac:dyDescent="0.25">
      <c r="B92" s="8">
        <v>2</v>
      </c>
      <c r="C92" s="46" t="s">
        <v>56</v>
      </c>
      <c r="D92" s="46"/>
      <c r="E92" s="46"/>
      <c r="F92" s="46" t="s">
        <v>64</v>
      </c>
      <c r="G92" s="46"/>
      <c r="H92" s="46"/>
      <c r="I92" s="46"/>
      <c r="J92" s="27">
        <v>0</v>
      </c>
    </row>
    <row r="93" spans="2:10" x14ac:dyDescent="0.25">
      <c r="B93" s="8">
        <v>3</v>
      </c>
      <c r="C93" s="46" t="s">
        <v>60</v>
      </c>
      <c r="D93" s="46"/>
      <c r="E93" s="46"/>
      <c r="F93" s="46" t="s">
        <v>64</v>
      </c>
      <c r="G93" s="46"/>
      <c r="H93" s="46"/>
      <c r="I93" s="46"/>
      <c r="J93" s="27">
        <v>0</v>
      </c>
    </row>
    <row r="94" spans="2:10" x14ac:dyDescent="0.25">
      <c r="B94" s="28">
        <v>4</v>
      </c>
      <c r="C94" s="47" t="s">
        <v>65</v>
      </c>
      <c r="D94" s="48"/>
      <c r="E94" s="97"/>
      <c r="F94" s="46" t="s">
        <v>64</v>
      </c>
      <c r="G94" s="46"/>
      <c r="H94" s="46"/>
      <c r="I94" s="46"/>
      <c r="J94" s="27">
        <v>0</v>
      </c>
    </row>
    <row r="95" spans="2:10" ht="15.75" thickBot="1" x14ac:dyDescent="0.3">
      <c r="B95" s="14">
        <v>5</v>
      </c>
      <c r="C95" s="89" t="s">
        <v>66</v>
      </c>
      <c r="D95" s="89"/>
      <c r="E95" s="89"/>
      <c r="F95" s="58" t="s">
        <v>64</v>
      </c>
      <c r="G95" s="58"/>
      <c r="H95" s="58"/>
      <c r="I95" s="58"/>
      <c r="J95" s="29">
        <v>0</v>
      </c>
    </row>
    <row r="96" spans="2:10" ht="15.75" thickBot="1" x14ac:dyDescent="0.3">
      <c r="B96" s="6"/>
      <c r="C96" s="6"/>
      <c r="D96" s="6"/>
      <c r="E96" s="6"/>
      <c r="F96" s="6"/>
      <c r="G96" s="6"/>
      <c r="H96" s="6"/>
      <c r="I96" s="6"/>
      <c r="J96" s="6"/>
    </row>
    <row r="97" spans="2:10" ht="15.75" x14ac:dyDescent="0.25">
      <c r="B97" s="90" t="s">
        <v>67</v>
      </c>
      <c r="C97" s="91"/>
      <c r="D97" s="91"/>
      <c r="E97" s="91"/>
      <c r="F97" s="91"/>
      <c r="G97" s="91"/>
      <c r="H97" s="91"/>
      <c r="I97" s="91"/>
      <c r="J97" s="92"/>
    </row>
    <row r="98" spans="2:10" ht="16.5" thickBot="1" x14ac:dyDescent="0.3">
      <c r="B98" s="93" t="s">
        <v>31</v>
      </c>
      <c r="C98" s="94"/>
      <c r="D98" s="94"/>
      <c r="E98" s="94"/>
      <c r="F98" s="94"/>
      <c r="G98" s="94"/>
      <c r="H98" s="94"/>
      <c r="I98" s="94"/>
      <c r="J98" s="41">
        <f>I82+I86+I89</f>
        <v>15063103.419999998</v>
      </c>
    </row>
  </sheetData>
  <mergeCells count="149">
    <mergeCell ref="B89:H89"/>
    <mergeCell ref="C84:E84"/>
    <mergeCell ref="C95:E95"/>
    <mergeCell ref="F95:I95"/>
    <mergeCell ref="B97:J97"/>
    <mergeCell ref="B98:I98"/>
    <mergeCell ref="B90:J90"/>
    <mergeCell ref="C91:E91"/>
    <mergeCell ref="F91:I91"/>
    <mergeCell ref="C92:E92"/>
    <mergeCell ref="F92:I92"/>
    <mergeCell ref="C93:E93"/>
    <mergeCell ref="F93:I93"/>
    <mergeCell ref="C94:E94"/>
    <mergeCell ref="F94:I94"/>
    <mergeCell ref="C74:E74"/>
    <mergeCell ref="F74:H74"/>
    <mergeCell ref="F84:H84"/>
    <mergeCell ref="C85:E85"/>
    <mergeCell ref="F85:H85"/>
    <mergeCell ref="B86:H86"/>
    <mergeCell ref="C87:E87"/>
    <mergeCell ref="F87:H87"/>
    <mergeCell ref="C88:E88"/>
    <mergeCell ref="F88:H88"/>
    <mergeCell ref="B48:F48"/>
    <mergeCell ref="G48:I48"/>
    <mergeCell ref="B49:F49"/>
    <mergeCell ref="G49:I49"/>
    <mergeCell ref="B50:F50"/>
    <mergeCell ref="G50:I50"/>
    <mergeCell ref="B51:F51"/>
    <mergeCell ref="G51:I51"/>
    <mergeCell ref="B52:F52"/>
    <mergeCell ref="G52:I52"/>
    <mergeCell ref="B43:F43"/>
    <mergeCell ref="G43:I43"/>
    <mergeCell ref="B44:F44"/>
    <mergeCell ref="G44:I44"/>
    <mergeCell ref="B10:I10"/>
    <mergeCell ref="B11:I11"/>
    <mergeCell ref="B12:I12"/>
    <mergeCell ref="B13:I13"/>
    <mergeCell ref="B14:I14"/>
    <mergeCell ref="B15:I15"/>
    <mergeCell ref="B21:F21"/>
    <mergeCell ref="G21:I21"/>
    <mergeCell ref="B22:F22"/>
    <mergeCell ref="B17:J17"/>
    <mergeCell ref="B18:F18"/>
    <mergeCell ref="G18:I18"/>
    <mergeCell ref="B19:F19"/>
    <mergeCell ref="G19:I19"/>
    <mergeCell ref="B20:F20"/>
    <mergeCell ref="G20:I20"/>
    <mergeCell ref="B1:J1"/>
    <mergeCell ref="B2:J2"/>
    <mergeCell ref="B3:J3"/>
    <mergeCell ref="B4:J4"/>
    <mergeCell ref="B5:H5"/>
    <mergeCell ref="I5:J5"/>
    <mergeCell ref="B6:H6"/>
    <mergeCell ref="I6:J6"/>
    <mergeCell ref="B7:I7"/>
    <mergeCell ref="B8:I8"/>
    <mergeCell ref="B9:H9"/>
    <mergeCell ref="B24:F24"/>
    <mergeCell ref="G24:I24"/>
    <mergeCell ref="B25:F25"/>
    <mergeCell ref="G25:I25"/>
    <mergeCell ref="B26:F26"/>
    <mergeCell ref="G26:I26"/>
    <mergeCell ref="G22:I22"/>
    <mergeCell ref="B23:F23"/>
    <mergeCell ref="G23:I23"/>
    <mergeCell ref="B30:F30"/>
    <mergeCell ref="G30:I30"/>
    <mergeCell ref="B31:F31"/>
    <mergeCell ref="G31:I31"/>
    <mergeCell ref="B32:F32"/>
    <mergeCell ref="G32:I32"/>
    <mergeCell ref="B27:F27"/>
    <mergeCell ref="G27:I27"/>
    <mergeCell ref="B28:F28"/>
    <mergeCell ref="G28:I28"/>
    <mergeCell ref="B29:F29"/>
    <mergeCell ref="G29:I29"/>
    <mergeCell ref="G38:I38"/>
    <mergeCell ref="B39:F39"/>
    <mergeCell ref="G39:I39"/>
    <mergeCell ref="B40:F40"/>
    <mergeCell ref="G40:I40"/>
    <mergeCell ref="B36:F36"/>
    <mergeCell ref="G36:I36"/>
    <mergeCell ref="B37:F37"/>
    <mergeCell ref="B33:F33"/>
    <mergeCell ref="G33:I33"/>
    <mergeCell ref="B34:F34"/>
    <mergeCell ref="G34:I34"/>
    <mergeCell ref="B35:F35"/>
    <mergeCell ref="G35:I35"/>
    <mergeCell ref="G37:I37"/>
    <mergeCell ref="B41:F41"/>
    <mergeCell ref="G41:I41"/>
    <mergeCell ref="B42:F42"/>
    <mergeCell ref="G42:I42"/>
    <mergeCell ref="B45:F45"/>
    <mergeCell ref="G45:I45"/>
    <mergeCell ref="C75:E75"/>
    <mergeCell ref="F75:H75"/>
    <mergeCell ref="B46:F46"/>
    <mergeCell ref="G46:I46"/>
    <mergeCell ref="B47:F47"/>
    <mergeCell ref="B53:F53"/>
    <mergeCell ref="G53:I53"/>
    <mergeCell ref="B54:F54"/>
    <mergeCell ref="G54:I54"/>
    <mergeCell ref="B56:F56"/>
    <mergeCell ref="G56:I56"/>
    <mergeCell ref="B57:F57"/>
    <mergeCell ref="G57:I57"/>
    <mergeCell ref="B58:F58"/>
    <mergeCell ref="G58:I58"/>
    <mergeCell ref="G47:I47"/>
    <mergeCell ref="B38:F38"/>
    <mergeCell ref="B61:I61"/>
    <mergeCell ref="C81:E81"/>
    <mergeCell ref="C83:E83"/>
    <mergeCell ref="C79:E79"/>
    <mergeCell ref="C80:E80"/>
    <mergeCell ref="C77:E77"/>
    <mergeCell ref="F77:H77"/>
    <mergeCell ref="C78:E78"/>
    <mergeCell ref="F78:H78"/>
    <mergeCell ref="F79:H79"/>
    <mergeCell ref="F80:H80"/>
    <mergeCell ref="F81:H81"/>
    <mergeCell ref="B82:H82"/>
    <mergeCell ref="F83:H83"/>
    <mergeCell ref="C76:E76"/>
    <mergeCell ref="F76:H76"/>
    <mergeCell ref="B62:I62"/>
    <mergeCell ref="B63:I63"/>
    <mergeCell ref="B64:I64"/>
    <mergeCell ref="B65:I65"/>
    <mergeCell ref="B66:I66"/>
    <mergeCell ref="B67:I67"/>
    <mergeCell ref="B69:I69"/>
    <mergeCell ref="B71:J71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2023-04-14T14:36:03Z</cp:lastPrinted>
  <dcterms:created xsi:type="dcterms:W3CDTF">2023-04-14T14:33:03Z</dcterms:created>
  <dcterms:modified xsi:type="dcterms:W3CDTF">2023-05-24T12:55:42Z</dcterms:modified>
</cp:coreProperties>
</file>