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37336F59-F868-40F9-B3A0-5AF75B2A470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EZ 2021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7" i="3" l="1"/>
  <c r="J19" i="3" s="1"/>
  <c r="K64" i="3"/>
  <c r="K61" i="3"/>
  <c r="J37" i="3" l="1"/>
  <c r="J48" i="3"/>
  <c r="K69" i="3"/>
  <c r="J44" i="3"/>
  <c r="J67" i="3" l="1"/>
  <c r="J64" i="3"/>
  <c r="J61" i="3"/>
  <c r="J34" i="3"/>
  <c r="J43" i="3" l="1"/>
  <c r="J41" i="3"/>
  <c r="J42" i="3"/>
  <c r="J76" i="3"/>
  <c r="I6" i="3" l="1"/>
  <c r="J46" i="3"/>
  <c r="J8" i="3"/>
  <c r="J18" i="3"/>
  <c r="J36" i="3"/>
  <c r="I5" i="3" l="1"/>
</calcChain>
</file>

<file path=xl/sharedStrings.xml><?xml version="1.0" encoding="utf-8"?>
<sst xmlns="http://schemas.openxmlformats.org/spreadsheetml/2006/main" count="109" uniqueCount="83">
  <si>
    <t>INSTITUTO DE PREVIDÊNCIA SOCIAL DOS SERVIDORES MUNICIPAIS DE ELDORADO-MS</t>
  </si>
  <si>
    <t>CNPJ:20.461.735/0001-20</t>
  </si>
  <si>
    <t>Demostrativo Resumo Financeiro</t>
  </si>
  <si>
    <t>Movimentações na Conta Previdenciária 43.203-2</t>
  </si>
  <si>
    <t>Contribuições Previdenciárias Câmara</t>
  </si>
  <si>
    <t>Parcelamentos</t>
  </si>
  <si>
    <t>Rendimentos Aplicações</t>
  </si>
  <si>
    <t>Banco do Brasil (tarifas)</t>
  </si>
  <si>
    <t>Folha de pagamento aposentados e pensionistas</t>
  </si>
  <si>
    <t>Movimentações na Conta Administrativa 1461-3</t>
  </si>
  <si>
    <t>Descrição</t>
  </si>
  <si>
    <t>Tipo/Classificação</t>
  </si>
  <si>
    <t>Valor</t>
  </si>
  <si>
    <t>Saldo anterior da conta 1461-3</t>
  </si>
  <si>
    <t>Investimrento</t>
  </si>
  <si>
    <t>ACOMPREV</t>
  </si>
  <si>
    <t>Ronaldo Luiz Lopes</t>
  </si>
  <si>
    <t>Eliane Claudia da Silva Rolin</t>
  </si>
  <si>
    <t>Leandro Aparecido Inácio</t>
  </si>
  <si>
    <t>Banco do Brasil</t>
  </si>
  <si>
    <t>Conta 18-8 CEF</t>
  </si>
  <si>
    <t>Investimentos</t>
  </si>
  <si>
    <t>Estado MS</t>
  </si>
  <si>
    <t>Rendimento Aplicação Financeira</t>
  </si>
  <si>
    <t>Contribuição Patronal e Servidor</t>
  </si>
  <si>
    <t>Saldo em Contas Bancárias</t>
  </si>
  <si>
    <t>Saldo disponibilidade - Eldorado Prev. Administração BB 1461-3</t>
  </si>
  <si>
    <t>Saldo disponibilidade - Eldorado Prev. Conta Caixa Econômica 18-8</t>
  </si>
  <si>
    <t>Saldo disponibilidade - Eldorado Prev. Banco do Brasil 43.203-2</t>
  </si>
  <si>
    <t>Saldo disponibilidade - Eldorado Prev. Sicred</t>
  </si>
  <si>
    <t>Saldo disponibilidade - Eldorado Prev. Banco do Brasil 43.203-4</t>
  </si>
  <si>
    <t>Total em contas bancárias</t>
  </si>
  <si>
    <t>FI Brasil IMA B</t>
  </si>
  <si>
    <t>FI Brasil IMA B 5+</t>
  </si>
  <si>
    <t>FI Brasil IDKA IPCA</t>
  </si>
  <si>
    <t>FI Brasil IRF-M1 RF</t>
  </si>
  <si>
    <t xml:space="preserve">FI Brasil IMA B 5 </t>
  </si>
  <si>
    <t>FI Brasil Ref. DI Longo Prazo</t>
  </si>
  <si>
    <t>Caixa Gestão Estratégica</t>
  </si>
  <si>
    <t>Caixa FIC Multimercado</t>
  </si>
  <si>
    <t>CONTA CORRENTE</t>
  </si>
  <si>
    <t>BB PREVID FLUXO</t>
  </si>
  <si>
    <t>BB PREVID IMA-B TP</t>
  </si>
  <si>
    <t>Rendimentos e aplicações</t>
  </si>
  <si>
    <t>Consultoria Jurídica</t>
  </si>
  <si>
    <t>Cômite de Investimento</t>
  </si>
  <si>
    <t>Contadora</t>
  </si>
  <si>
    <t>Complementação Salarial</t>
  </si>
  <si>
    <t>Tarifas Bancárias</t>
  </si>
  <si>
    <t>Alex Coelho</t>
  </si>
  <si>
    <t>Impressora</t>
  </si>
  <si>
    <t>LANG WALDOW LTDA</t>
  </si>
  <si>
    <t>Internet</t>
  </si>
  <si>
    <t>ANGECIA 3W</t>
  </si>
  <si>
    <t>TOTAL</t>
  </si>
  <si>
    <t>BB PREVID RF PERFIL</t>
  </si>
  <si>
    <t>BB PREVID FLUXO RF</t>
  </si>
  <si>
    <t>Contribuições Previdenciárias Prefeitura (Patronal, Servidor e 20%)</t>
  </si>
  <si>
    <t>Conta do Telefone</t>
  </si>
  <si>
    <t>OI S.A</t>
  </si>
  <si>
    <t>Caixa Economica 18-8</t>
  </si>
  <si>
    <t>Banco do Brasil 43.203-2</t>
  </si>
  <si>
    <t>Banco do Brasil 1461-3</t>
  </si>
  <si>
    <t>FUNDOS DE INVESTIMENTOS</t>
  </si>
  <si>
    <t>CONTAS BANCARIAS</t>
  </si>
  <si>
    <t>Banco Sicred 14833-8</t>
  </si>
  <si>
    <t>CONTAS BANCARIAS E FUNDOS DE INVESTIMENTO</t>
  </si>
  <si>
    <t>Banco do Brasil 43.202-4</t>
  </si>
  <si>
    <t>Saldo mês anterior</t>
  </si>
  <si>
    <t>Saldo anterior na conta em 30/11/2021</t>
  </si>
  <si>
    <t>Saldo da conta em 30/11/2021</t>
  </si>
  <si>
    <t>Credito &amp; Mercado Gestão de Valores</t>
  </si>
  <si>
    <t>Manutenção de Hospedagem de Site</t>
  </si>
  <si>
    <t>RENDIMENTOS</t>
  </si>
  <si>
    <t>Manutenção dos Computadores</t>
  </si>
  <si>
    <r>
      <t xml:space="preserve">Assessoria </t>
    </r>
    <r>
      <rPr>
        <sz val="9"/>
        <color theme="1"/>
        <rFont val="Arial"/>
        <family val="2"/>
      </rPr>
      <t>(Mês de  Nov-Dez)</t>
    </r>
  </si>
  <si>
    <t>13º proporcional</t>
  </si>
  <si>
    <t>Tatiane Ribeiro dos Santos</t>
  </si>
  <si>
    <t>Tatiane Ribeiro do Santos</t>
  </si>
  <si>
    <t>Natali da Costa</t>
  </si>
  <si>
    <t>Saldo mês Atual</t>
  </si>
  <si>
    <t>TOTAL DE RENDIMENTOS DOS FUNDOS DE INVESTIMENTO</t>
  </si>
  <si>
    <r>
      <t xml:space="preserve">Relatório de Gestão conforme extrato Referência: </t>
    </r>
    <r>
      <rPr>
        <sz val="16"/>
        <color rgb="FFFF0000"/>
        <rFont val="Arial"/>
        <family val="2"/>
      </rPr>
      <t>Dezembro/2021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</si>
</sst>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sz val="13"/>
      <color theme="1"/>
      <name val="Arial"/>
      <family val="2"/>
    </font>
    <font>
      <b/>
      <i/>
      <sz val="13"/>
      <color theme="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i/>
      <sz val="11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i/>
      <sz val="13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color theme="1"/>
      <name val="Arial"/>
      <family val="2"/>
    </font>
    <font>
      <sz val="12"/>
      <name val="Calibri"/>
      <family val="2"/>
      <scheme val="minor"/>
    </font>
    <font>
      <b/>
      <i/>
      <sz val="16"/>
      <color indexed="8"/>
      <name val="Arial"/>
      <family val="2"/>
    </font>
    <font>
      <b/>
      <i/>
      <sz val="16"/>
      <color rgb="FF0070C0"/>
      <name val="Arial"/>
      <family val="2"/>
    </font>
    <font>
      <b/>
      <sz val="12"/>
      <color rgb="FF0070C0"/>
      <name val="Arial"/>
      <family val="2"/>
    </font>
    <font>
      <b/>
      <sz val="14"/>
      <color rgb="FF0070C0"/>
      <name val="Calibri"/>
      <family val="2"/>
      <scheme val="minor"/>
    </font>
    <font>
      <sz val="16"/>
      <color rgb="FFFF0000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44" fontId="5" fillId="3" borderId="3" xfId="1" applyFont="1" applyFill="1" applyBorder="1" applyAlignment="1">
      <alignment horizontal="center"/>
    </xf>
    <xf numFmtId="44" fontId="9" fillId="0" borderId="9" xfId="1" applyFont="1" applyBorder="1" applyAlignment="1"/>
    <xf numFmtId="44" fontId="3" fillId="0" borderId="6" xfId="1" applyFont="1" applyBorder="1" applyAlignment="1">
      <alignment horizontal="center"/>
    </xf>
    <xf numFmtId="44" fontId="10" fillId="0" borderId="6" xfId="1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4" fontId="9" fillId="0" borderId="9" xfId="1" applyFont="1" applyBorder="1" applyAlignment="1">
      <alignment horizontal="center"/>
    </xf>
    <xf numFmtId="44" fontId="5" fillId="3" borderId="18" xfId="1" applyFont="1" applyFill="1" applyBorder="1" applyAlignment="1">
      <alignment horizontal="center"/>
    </xf>
    <xf numFmtId="44" fontId="3" fillId="0" borderId="19" xfId="1" applyFont="1" applyBorder="1"/>
    <xf numFmtId="0" fontId="3" fillId="0" borderId="0" xfId="0" applyFont="1" applyAlignment="1">
      <alignment vertical="center"/>
    </xf>
    <xf numFmtId="44" fontId="3" fillId="0" borderId="3" xfId="1" applyFont="1" applyBorder="1"/>
    <xf numFmtId="44" fontId="3" fillId="0" borderId="6" xfId="1" applyFont="1" applyBorder="1"/>
    <xf numFmtId="44" fontId="3" fillId="0" borderId="9" xfId="1" applyFont="1" applyBorder="1"/>
    <xf numFmtId="44" fontId="4" fillId="3" borderId="9" xfId="0" applyNumberFormat="1" applyFont="1" applyFill="1" applyBorder="1"/>
    <xf numFmtId="44" fontId="13" fillId="3" borderId="6" xfId="0" applyNumberFormat="1" applyFont="1" applyFill="1" applyBorder="1"/>
    <xf numFmtId="44" fontId="13" fillId="3" borderId="9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4" fontId="8" fillId="0" borderId="6" xfId="1" applyFont="1" applyBorder="1" applyAlignment="1">
      <alignment horizontal="center" vertical="center"/>
    </xf>
    <xf numFmtId="44" fontId="8" fillId="4" borderId="6" xfId="1" applyFont="1" applyFill="1" applyBorder="1" applyAlignment="1">
      <alignment horizontal="center" vertical="center"/>
    </xf>
    <xf numFmtId="44" fontId="12" fillId="0" borderId="6" xfId="1" applyFont="1" applyBorder="1" applyAlignment="1">
      <alignment horizontal="center" vertical="center"/>
    </xf>
    <xf numFmtId="44" fontId="8" fillId="0" borderId="3" xfId="1" applyFont="1" applyBorder="1" applyAlignment="1">
      <alignment horizontal="center" vertical="center"/>
    </xf>
    <xf numFmtId="44" fontId="12" fillId="4" borderId="6" xfId="1" applyFont="1" applyFill="1" applyBorder="1" applyAlignment="1">
      <alignment horizontal="center" vertical="center"/>
    </xf>
    <xf numFmtId="44" fontId="0" fillId="0" borderId="0" xfId="0" applyNumberFormat="1"/>
    <xf numFmtId="0" fontId="15" fillId="0" borderId="0" xfId="0" applyFont="1" applyAlignment="1">
      <alignment horizontal="center"/>
    </xf>
    <xf numFmtId="44" fontId="16" fillId="3" borderId="0" xfId="1" applyFont="1" applyFill="1"/>
    <xf numFmtId="44" fontId="17" fillId="0" borderId="0" xfId="0" applyNumberFormat="1" applyFont="1"/>
    <xf numFmtId="44" fontId="5" fillId="0" borderId="6" xfId="1" applyFont="1" applyBorder="1" applyAlignment="1">
      <alignment horizontal="center"/>
    </xf>
    <xf numFmtId="44" fontId="8" fillId="0" borderId="6" xfId="1" applyFont="1" applyBorder="1" applyAlignment="1"/>
    <xf numFmtId="44" fontId="19" fillId="0" borderId="0" xfId="1" applyFont="1"/>
    <xf numFmtId="44" fontId="8" fillId="0" borderId="6" xfId="1" applyFont="1" applyBorder="1" applyAlignment="1">
      <alignment horizontal="center"/>
    </xf>
    <xf numFmtId="44" fontId="22" fillId="0" borderId="6" xfId="1" applyFont="1" applyBorder="1" applyAlignment="1"/>
    <xf numFmtId="44" fontId="22" fillId="0" borderId="6" xfId="1" applyFont="1" applyBorder="1" applyAlignment="1">
      <alignment horizontal="center"/>
    </xf>
    <xf numFmtId="44" fontId="23" fillId="3" borderId="26" xfId="0" applyNumberFormat="1" applyFont="1" applyFill="1" applyBorder="1"/>
    <xf numFmtId="44" fontId="22" fillId="0" borderId="10" xfId="1" applyFont="1" applyBorder="1"/>
    <xf numFmtId="44" fontId="10" fillId="0" borderId="6" xfId="1" applyFont="1" applyBorder="1" applyAlignment="1"/>
    <xf numFmtId="44" fontId="25" fillId="0" borderId="9" xfId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22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3" borderId="20" xfId="0" applyFont="1" applyFill="1" applyBorder="1" applyAlignment="1">
      <alignment horizontal="left"/>
    </xf>
    <xf numFmtId="0" fontId="5" fillId="3" borderId="21" xfId="0" applyFont="1" applyFill="1" applyBorder="1" applyAlignment="1">
      <alignment horizontal="left"/>
    </xf>
    <xf numFmtId="0" fontId="5" fillId="3" borderId="1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5" fillId="0" borderId="23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15" fillId="3" borderId="26" xfId="0" applyFont="1" applyFill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44" fontId="14" fillId="0" borderId="0" xfId="1" applyFont="1" applyAlignment="1">
      <alignment horizontal="right"/>
    </xf>
    <xf numFmtId="44" fontId="20" fillId="0" borderId="0" xfId="1" applyFont="1" applyAlignment="1">
      <alignment horizontal="right"/>
    </xf>
    <xf numFmtId="44" fontId="14" fillId="0" borderId="0" xfId="1" applyFont="1" applyAlignment="1">
      <alignment horizontal="center"/>
    </xf>
    <xf numFmtId="44" fontId="21" fillId="0" borderId="11" xfId="1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76"/>
  <sheetViews>
    <sheetView tabSelected="1" workbookViewId="0">
      <selection activeCell="G25" sqref="G25:I25"/>
    </sheetView>
  </sheetViews>
  <sheetFormatPr defaultRowHeight="15" x14ac:dyDescent="0.25"/>
  <cols>
    <col min="1" max="1" width="0.7109375" customWidth="1"/>
    <col min="2" max="2" width="3.7109375" customWidth="1"/>
    <col min="3" max="4" width="9" customWidth="1"/>
    <col min="6" max="6" width="9" customWidth="1"/>
    <col min="7" max="7" width="2.42578125" customWidth="1"/>
    <col min="8" max="8" width="2" customWidth="1"/>
    <col min="9" max="9" width="31.7109375" customWidth="1"/>
    <col min="10" max="10" width="25" customWidth="1"/>
    <col min="11" max="11" width="22.7109375" customWidth="1"/>
    <col min="13" max="13" width="15.7109375" customWidth="1"/>
  </cols>
  <sheetData>
    <row r="1" spans="2:10" x14ac:dyDescent="0.25">
      <c r="B1" s="65" t="s">
        <v>0</v>
      </c>
      <c r="C1" s="65"/>
      <c r="D1" s="65"/>
      <c r="E1" s="65"/>
      <c r="F1" s="65"/>
      <c r="G1" s="65"/>
      <c r="H1" s="65"/>
      <c r="I1" s="65"/>
      <c r="J1" s="65"/>
    </row>
    <row r="2" spans="2:10" ht="16.5" x14ac:dyDescent="0.25">
      <c r="B2" s="83" t="s">
        <v>1</v>
      </c>
      <c r="C2" s="83"/>
      <c r="D2" s="83"/>
      <c r="E2" s="83"/>
      <c r="F2" s="83"/>
      <c r="G2" s="83"/>
      <c r="H2" s="83"/>
      <c r="I2" s="83"/>
      <c r="J2" s="83"/>
    </row>
    <row r="3" spans="2:10" ht="20.25" x14ac:dyDescent="0.3">
      <c r="B3" s="84" t="s">
        <v>82</v>
      </c>
      <c r="C3" s="84"/>
      <c r="D3" s="84"/>
      <c r="E3" s="84"/>
      <c r="F3" s="84"/>
      <c r="G3" s="84"/>
      <c r="H3" s="84"/>
      <c r="I3" s="84"/>
      <c r="J3" s="84"/>
    </row>
    <row r="4" spans="2:10" ht="16.5" x14ac:dyDescent="0.25">
      <c r="B4" s="84" t="s">
        <v>2</v>
      </c>
      <c r="C4" s="84"/>
      <c r="D4" s="84"/>
      <c r="E4" s="84"/>
      <c r="F4" s="84"/>
      <c r="G4" s="84"/>
      <c r="H4" s="84"/>
      <c r="I4" s="84"/>
      <c r="J4" s="84"/>
    </row>
    <row r="5" spans="2:10" ht="16.5" x14ac:dyDescent="0.25">
      <c r="B5" s="92" t="s">
        <v>68</v>
      </c>
      <c r="C5" s="92"/>
      <c r="D5" s="92"/>
      <c r="E5" s="92"/>
      <c r="F5" s="92"/>
      <c r="G5" s="92"/>
      <c r="H5" s="92"/>
      <c r="I5" s="94" t="e">
        <f>#REF!</f>
        <v>#REF!</v>
      </c>
      <c r="J5" s="94"/>
    </row>
    <row r="6" spans="2:10" ht="18" customHeight="1" thickBot="1" x14ac:dyDescent="0.35">
      <c r="B6" s="93" t="s">
        <v>80</v>
      </c>
      <c r="C6" s="93"/>
      <c r="D6" s="93"/>
      <c r="E6" s="93"/>
      <c r="F6" s="93"/>
      <c r="G6" s="93"/>
      <c r="H6" s="93"/>
      <c r="I6" s="95">
        <f>J76</f>
        <v>12449944.130000001</v>
      </c>
      <c r="J6" s="95"/>
    </row>
    <row r="7" spans="2:10" x14ac:dyDescent="0.25">
      <c r="B7" s="74" t="s">
        <v>3</v>
      </c>
      <c r="C7" s="75"/>
      <c r="D7" s="75"/>
      <c r="E7" s="75"/>
      <c r="F7" s="75"/>
      <c r="G7" s="75"/>
      <c r="H7" s="75"/>
      <c r="I7" s="75"/>
      <c r="J7" s="4" t="s">
        <v>12</v>
      </c>
    </row>
    <row r="8" spans="2:10" x14ac:dyDescent="0.25">
      <c r="B8" s="79" t="s">
        <v>69</v>
      </c>
      <c r="C8" s="80"/>
      <c r="D8" s="80"/>
      <c r="E8" s="80"/>
      <c r="F8" s="80"/>
      <c r="G8" s="80"/>
      <c r="H8" s="80"/>
      <c r="I8" s="80"/>
      <c r="J8" s="33" t="e">
        <f>#REF!</f>
        <v>#REF!</v>
      </c>
    </row>
    <row r="9" spans="2:10" x14ac:dyDescent="0.25">
      <c r="B9" s="79" t="s">
        <v>57</v>
      </c>
      <c r="C9" s="80"/>
      <c r="D9" s="80"/>
      <c r="E9" s="80"/>
      <c r="F9" s="80"/>
      <c r="G9" s="80"/>
      <c r="H9" s="80"/>
      <c r="I9" s="80"/>
      <c r="J9" s="33">
        <v>278470.03000000003</v>
      </c>
    </row>
    <row r="10" spans="2:10" x14ac:dyDescent="0.25">
      <c r="B10" s="79" t="s">
        <v>4</v>
      </c>
      <c r="C10" s="80"/>
      <c r="D10" s="80"/>
      <c r="E10" s="80"/>
      <c r="F10" s="80"/>
      <c r="G10" s="80"/>
      <c r="H10" s="80"/>
      <c r="I10" s="80"/>
      <c r="J10" s="33">
        <v>2152.46</v>
      </c>
    </row>
    <row r="11" spans="2:10" x14ac:dyDescent="0.25">
      <c r="B11" s="79" t="s">
        <v>5</v>
      </c>
      <c r="C11" s="80"/>
      <c r="D11" s="80"/>
      <c r="E11" s="80"/>
      <c r="F11" s="80"/>
      <c r="G11" s="80"/>
      <c r="H11" s="80"/>
      <c r="I11" s="80"/>
      <c r="J11" s="33">
        <v>19440.310000000001</v>
      </c>
    </row>
    <row r="12" spans="2:10" ht="15.75" x14ac:dyDescent="0.25">
      <c r="B12" s="79" t="s">
        <v>6</v>
      </c>
      <c r="C12" s="80"/>
      <c r="D12" s="80"/>
      <c r="E12" s="80"/>
      <c r="F12" s="80"/>
      <c r="G12" s="80"/>
      <c r="H12" s="80"/>
      <c r="I12" s="80"/>
      <c r="J12" s="36">
        <v>11136.55</v>
      </c>
    </row>
    <row r="13" spans="2:10" x14ac:dyDescent="0.25">
      <c r="B13" s="79" t="s">
        <v>7</v>
      </c>
      <c r="C13" s="80"/>
      <c r="D13" s="80"/>
      <c r="E13" s="80"/>
      <c r="F13" s="80"/>
      <c r="G13" s="80"/>
      <c r="H13" s="80"/>
      <c r="I13" s="80"/>
      <c r="J13" s="40">
        <v>574.75</v>
      </c>
    </row>
    <row r="14" spans="2:10" ht="15.75" thickBot="1" x14ac:dyDescent="0.3">
      <c r="B14" s="85" t="s">
        <v>8</v>
      </c>
      <c r="C14" s="86"/>
      <c r="D14" s="86"/>
      <c r="E14" s="86"/>
      <c r="F14" s="86"/>
      <c r="G14" s="86"/>
      <c r="H14" s="86"/>
      <c r="I14" s="86"/>
      <c r="J14" s="5">
        <v>213262.94</v>
      </c>
    </row>
    <row r="15" spans="2:10" ht="15.75" thickBot="1" x14ac:dyDescent="0.3">
      <c r="C15" s="2"/>
      <c r="D15" s="2"/>
      <c r="E15" s="2"/>
      <c r="F15" s="2"/>
      <c r="G15" s="2"/>
      <c r="H15" s="2"/>
      <c r="I15" s="2"/>
      <c r="J15" s="2"/>
    </row>
    <row r="16" spans="2:10" x14ac:dyDescent="0.25">
      <c r="B16" s="74" t="s">
        <v>9</v>
      </c>
      <c r="C16" s="75"/>
      <c r="D16" s="75"/>
      <c r="E16" s="75"/>
      <c r="F16" s="75"/>
      <c r="G16" s="75"/>
      <c r="H16" s="75"/>
      <c r="I16" s="75"/>
      <c r="J16" s="76"/>
    </row>
    <row r="17" spans="2:10" x14ac:dyDescent="0.25">
      <c r="B17" s="81" t="s">
        <v>10</v>
      </c>
      <c r="C17" s="82"/>
      <c r="D17" s="82"/>
      <c r="E17" s="82"/>
      <c r="F17" s="82"/>
      <c r="G17" s="82" t="s">
        <v>11</v>
      </c>
      <c r="H17" s="82"/>
      <c r="I17" s="82"/>
      <c r="J17" s="8" t="s">
        <v>12</v>
      </c>
    </row>
    <row r="18" spans="2:10" x14ac:dyDescent="0.25">
      <c r="B18" s="79" t="s">
        <v>13</v>
      </c>
      <c r="C18" s="80"/>
      <c r="D18" s="80"/>
      <c r="E18" s="80"/>
      <c r="F18" s="80"/>
      <c r="G18" s="91">
        <v>44530</v>
      </c>
      <c r="H18" s="91"/>
      <c r="I18" s="91"/>
      <c r="J18" s="32" t="e">
        <f>#REF!</f>
        <v>#REF!</v>
      </c>
    </row>
    <row r="19" spans="2:10" ht="15.75" x14ac:dyDescent="0.25">
      <c r="B19" s="79" t="s">
        <v>14</v>
      </c>
      <c r="C19" s="80"/>
      <c r="D19" s="80"/>
      <c r="E19" s="80"/>
      <c r="F19" s="80"/>
      <c r="G19" s="45" t="s">
        <v>43</v>
      </c>
      <c r="H19" s="45"/>
      <c r="I19" s="45"/>
      <c r="J19" s="37">
        <f>K67</f>
        <v>846.17000000000007</v>
      </c>
    </row>
    <row r="20" spans="2:10" x14ac:dyDescent="0.25">
      <c r="B20" s="79" t="s">
        <v>15</v>
      </c>
      <c r="C20" s="80"/>
      <c r="D20" s="80"/>
      <c r="E20" s="80"/>
      <c r="F20" s="80"/>
      <c r="G20" s="45" t="s">
        <v>44</v>
      </c>
      <c r="H20" s="45"/>
      <c r="I20" s="45"/>
      <c r="J20" s="35">
        <v>5680.1</v>
      </c>
    </row>
    <row r="21" spans="2:10" x14ac:dyDescent="0.25">
      <c r="B21" s="79" t="s">
        <v>49</v>
      </c>
      <c r="C21" s="80"/>
      <c r="D21" s="80"/>
      <c r="E21" s="80"/>
      <c r="F21" s="80"/>
      <c r="G21" s="45" t="s">
        <v>50</v>
      </c>
      <c r="H21" s="45"/>
      <c r="I21" s="45"/>
      <c r="J21" s="35">
        <v>200</v>
      </c>
    </row>
    <row r="22" spans="2:10" x14ac:dyDescent="0.25">
      <c r="B22" s="79" t="s">
        <v>51</v>
      </c>
      <c r="C22" s="80"/>
      <c r="D22" s="80"/>
      <c r="E22" s="80"/>
      <c r="F22" s="80"/>
      <c r="G22" s="45" t="s">
        <v>52</v>
      </c>
      <c r="H22" s="45"/>
      <c r="I22" s="45"/>
      <c r="J22" s="35">
        <v>150</v>
      </c>
    </row>
    <row r="23" spans="2:10" x14ac:dyDescent="0.25">
      <c r="B23" s="79" t="s">
        <v>53</v>
      </c>
      <c r="C23" s="80"/>
      <c r="D23" s="80"/>
      <c r="E23" s="80"/>
      <c r="F23" s="80"/>
      <c r="G23" s="45" t="s">
        <v>72</v>
      </c>
      <c r="H23" s="45"/>
      <c r="I23" s="45"/>
      <c r="J23" s="35">
        <v>350</v>
      </c>
    </row>
    <row r="24" spans="2:10" x14ac:dyDescent="0.25">
      <c r="B24" s="79" t="s">
        <v>59</v>
      </c>
      <c r="C24" s="80"/>
      <c r="D24" s="80"/>
      <c r="E24" s="80"/>
      <c r="F24" s="80"/>
      <c r="G24" s="45" t="s">
        <v>58</v>
      </c>
      <c r="H24" s="45"/>
      <c r="I24" s="45"/>
      <c r="J24" s="35">
        <v>208.69</v>
      </c>
    </row>
    <row r="25" spans="2:10" x14ac:dyDescent="0.25">
      <c r="B25" s="79" t="s">
        <v>71</v>
      </c>
      <c r="C25" s="80"/>
      <c r="D25" s="80"/>
      <c r="E25" s="80"/>
      <c r="F25" s="80"/>
      <c r="G25" s="45" t="s">
        <v>75</v>
      </c>
      <c r="H25" s="45"/>
      <c r="I25" s="45"/>
      <c r="J25" s="35">
        <v>1250</v>
      </c>
    </row>
    <row r="26" spans="2:10" x14ac:dyDescent="0.25">
      <c r="B26" s="79" t="s">
        <v>18</v>
      </c>
      <c r="C26" s="80"/>
      <c r="D26" s="80"/>
      <c r="E26" s="80"/>
      <c r="F26" s="80"/>
      <c r="G26" s="45" t="s">
        <v>76</v>
      </c>
      <c r="H26" s="45"/>
      <c r="I26" s="45"/>
      <c r="J26" s="35">
        <v>489.95</v>
      </c>
    </row>
    <row r="27" spans="2:10" x14ac:dyDescent="0.25">
      <c r="B27" s="79" t="s">
        <v>77</v>
      </c>
      <c r="C27" s="80"/>
      <c r="D27" s="80"/>
      <c r="E27" s="80"/>
      <c r="F27" s="80"/>
      <c r="G27" s="45" t="s">
        <v>76</v>
      </c>
      <c r="H27" s="45"/>
      <c r="I27" s="45"/>
      <c r="J27" s="35">
        <v>755.11</v>
      </c>
    </row>
    <row r="28" spans="2:10" x14ac:dyDescent="0.25">
      <c r="B28" s="62" t="s">
        <v>79</v>
      </c>
      <c r="C28" s="63"/>
      <c r="D28" s="63"/>
      <c r="E28" s="63"/>
      <c r="F28" s="64"/>
      <c r="G28" s="45" t="s">
        <v>74</v>
      </c>
      <c r="H28" s="45"/>
      <c r="I28" s="45"/>
      <c r="J28" s="35">
        <v>170</v>
      </c>
    </row>
    <row r="29" spans="2:10" x14ac:dyDescent="0.25">
      <c r="B29" s="79" t="s">
        <v>16</v>
      </c>
      <c r="C29" s="80"/>
      <c r="D29" s="80"/>
      <c r="E29" s="80"/>
      <c r="F29" s="80"/>
      <c r="G29" s="45" t="s">
        <v>45</v>
      </c>
      <c r="H29" s="45"/>
      <c r="I29" s="45"/>
      <c r="J29" s="35">
        <v>1100</v>
      </c>
    </row>
    <row r="30" spans="2:10" x14ac:dyDescent="0.25">
      <c r="B30" s="79" t="s">
        <v>17</v>
      </c>
      <c r="C30" s="80"/>
      <c r="D30" s="80"/>
      <c r="E30" s="80"/>
      <c r="F30" s="80"/>
      <c r="G30" s="45" t="s">
        <v>46</v>
      </c>
      <c r="H30" s="45"/>
      <c r="I30" s="45"/>
      <c r="J30" s="35">
        <v>1100</v>
      </c>
    </row>
    <row r="31" spans="2:10" x14ac:dyDescent="0.25">
      <c r="B31" s="79" t="s">
        <v>18</v>
      </c>
      <c r="C31" s="80"/>
      <c r="D31" s="80"/>
      <c r="E31" s="80"/>
      <c r="F31" s="80"/>
      <c r="G31" s="45" t="s">
        <v>47</v>
      </c>
      <c r="H31" s="45"/>
      <c r="I31" s="45"/>
      <c r="J31" s="35">
        <v>1959.8</v>
      </c>
    </row>
    <row r="32" spans="2:10" x14ac:dyDescent="0.25">
      <c r="B32" s="79" t="s">
        <v>78</v>
      </c>
      <c r="C32" s="80"/>
      <c r="D32" s="80"/>
      <c r="E32" s="80"/>
      <c r="F32" s="80"/>
      <c r="G32" s="45" t="s">
        <v>47</v>
      </c>
      <c r="H32" s="45"/>
      <c r="I32" s="45"/>
      <c r="J32" s="35">
        <v>3020.46</v>
      </c>
    </row>
    <row r="33" spans="2:13" x14ac:dyDescent="0.25">
      <c r="B33" s="79" t="s">
        <v>19</v>
      </c>
      <c r="C33" s="80"/>
      <c r="D33" s="80"/>
      <c r="E33" s="80"/>
      <c r="F33" s="80"/>
      <c r="G33" s="45" t="s">
        <v>48</v>
      </c>
      <c r="H33" s="45"/>
      <c r="I33" s="45"/>
      <c r="J33" s="7">
        <v>73.150000000000006</v>
      </c>
    </row>
    <row r="34" spans="2:13" ht="15.75" thickBot="1" x14ac:dyDescent="0.3">
      <c r="B34" s="69" t="s">
        <v>54</v>
      </c>
      <c r="C34" s="47"/>
      <c r="D34" s="47"/>
      <c r="E34" s="47"/>
      <c r="F34" s="47"/>
      <c r="G34" s="47"/>
      <c r="H34" s="47"/>
      <c r="I34" s="47"/>
      <c r="J34" s="11">
        <f>SUM(J20:J33)</f>
        <v>16507.260000000002</v>
      </c>
    </row>
    <row r="35" spans="2:13" ht="15.75" thickBot="1" x14ac:dyDescent="0.3">
      <c r="C35" s="2"/>
      <c r="D35" s="2"/>
      <c r="E35" s="2"/>
      <c r="F35" s="2"/>
      <c r="G35" s="2"/>
      <c r="H35" s="2"/>
      <c r="I35" s="2"/>
      <c r="J35" s="2"/>
    </row>
    <row r="36" spans="2:13" x14ac:dyDescent="0.25">
      <c r="B36" s="74" t="s">
        <v>70</v>
      </c>
      <c r="C36" s="75"/>
      <c r="D36" s="75"/>
      <c r="E36" s="75"/>
      <c r="F36" s="75"/>
      <c r="G36" s="75" t="s">
        <v>20</v>
      </c>
      <c r="H36" s="75"/>
      <c r="I36" s="76"/>
      <c r="J36" s="12" t="e">
        <f>#REF!</f>
        <v>#REF!</v>
      </c>
    </row>
    <row r="37" spans="2:13" ht="15.75" x14ac:dyDescent="0.25">
      <c r="B37" s="77" t="s">
        <v>21</v>
      </c>
      <c r="C37" s="45"/>
      <c r="D37" s="45"/>
      <c r="E37" s="45"/>
      <c r="F37" s="45"/>
      <c r="G37" s="45" t="s">
        <v>23</v>
      </c>
      <c r="H37" s="45"/>
      <c r="I37" s="78"/>
      <c r="J37" s="39">
        <f>K61</f>
        <v>67655.009999999995</v>
      </c>
    </row>
    <row r="38" spans="2:13" ht="15.75" thickBot="1" x14ac:dyDescent="0.3">
      <c r="B38" s="69" t="s">
        <v>22</v>
      </c>
      <c r="C38" s="47"/>
      <c r="D38" s="47"/>
      <c r="E38" s="47"/>
      <c r="F38" s="47"/>
      <c r="G38" s="47" t="s">
        <v>24</v>
      </c>
      <c r="H38" s="47"/>
      <c r="I38" s="70"/>
      <c r="J38" s="13">
        <v>0</v>
      </c>
      <c r="M38" s="28"/>
    </row>
    <row r="39" spans="2:13" ht="15.75" thickBot="1" x14ac:dyDescent="0.3">
      <c r="C39" s="2"/>
      <c r="D39" s="2"/>
      <c r="E39" s="2"/>
      <c r="F39" s="2"/>
      <c r="G39" s="2"/>
      <c r="H39" s="2"/>
      <c r="I39" s="2"/>
      <c r="J39" s="2"/>
    </row>
    <row r="40" spans="2:13" x14ac:dyDescent="0.25">
      <c r="B40" s="71" t="s">
        <v>25</v>
      </c>
      <c r="C40" s="72"/>
      <c r="D40" s="72"/>
      <c r="E40" s="72"/>
      <c r="F40" s="72"/>
      <c r="G40" s="72"/>
      <c r="H40" s="72"/>
      <c r="I40" s="73"/>
      <c r="J40" s="4" t="s">
        <v>12</v>
      </c>
    </row>
    <row r="41" spans="2:13" x14ac:dyDescent="0.25">
      <c r="B41" s="62" t="s">
        <v>26</v>
      </c>
      <c r="C41" s="63"/>
      <c r="D41" s="63"/>
      <c r="E41" s="63"/>
      <c r="F41" s="63"/>
      <c r="G41" s="63"/>
      <c r="H41" s="63"/>
      <c r="I41" s="64"/>
      <c r="J41" s="6">
        <f>J67</f>
        <v>116925.42</v>
      </c>
    </row>
    <row r="42" spans="2:13" x14ac:dyDescent="0.25">
      <c r="B42" s="62" t="s">
        <v>27</v>
      </c>
      <c r="C42" s="63"/>
      <c r="D42" s="63"/>
      <c r="E42" s="63"/>
      <c r="F42" s="63"/>
      <c r="G42" s="63"/>
      <c r="H42" s="63"/>
      <c r="I42" s="64"/>
      <c r="J42" s="6">
        <f>J61</f>
        <v>9315893.1800000016</v>
      </c>
    </row>
    <row r="43" spans="2:13" x14ac:dyDescent="0.25">
      <c r="B43" s="62" t="s">
        <v>28</v>
      </c>
      <c r="C43" s="63"/>
      <c r="D43" s="63"/>
      <c r="E43" s="63"/>
      <c r="F43" s="63"/>
      <c r="G43" s="63"/>
      <c r="H43" s="63"/>
      <c r="I43" s="64"/>
      <c r="J43" s="6">
        <f>J64</f>
        <v>3014125.53</v>
      </c>
    </row>
    <row r="44" spans="2:13" x14ac:dyDescent="0.25">
      <c r="B44" s="62" t="s">
        <v>29</v>
      </c>
      <c r="C44" s="63"/>
      <c r="D44" s="63"/>
      <c r="E44" s="63"/>
      <c r="F44" s="63"/>
      <c r="G44" s="63"/>
      <c r="H44" s="63"/>
      <c r="I44" s="64"/>
      <c r="J44" s="6">
        <f>J73</f>
        <v>3000</v>
      </c>
    </row>
    <row r="45" spans="2:13" x14ac:dyDescent="0.25">
      <c r="B45" s="62" t="s">
        <v>30</v>
      </c>
      <c r="C45" s="63"/>
      <c r="D45" s="63"/>
      <c r="E45" s="63"/>
      <c r="F45" s="63"/>
      <c r="G45" s="63"/>
      <c r="H45" s="63"/>
      <c r="I45" s="64"/>
      <c r="J45" s="6">
        <v>0</v>
      </c>
    </row>
    <row r="46" spans="2:13" ht="18.75" thickBot="1" x14ac:dyDescent="0.3">
      <c r="B46" s="87" t="s">
        <v>31</v>
      </c>
      <c r="C46" s="88"/>
      <c r="D46" s="88"/>
      <c r="E46" s="88"/>
      <c r="F46" s="88"/>
      <c r="G46" s="88"/>
      <c r="H46" s="88"/>
      <c r="I46" s="89"/>
      <c r="J46" s="41">
        <f>SUM(J41:J45)</f>
        <v>12449944.130000001</v>
      </c>
    </row>
    <row r="47" spans="2:13" ht="15.75" thickBot="1" x14ac:dyDescent="0.3"/>
    <row r="48" spans="2:13" ht="19.5" thickBot="1" x14ac:dyDescent="0.35">
      <c r="B48" s="90" t="s">
        <v>81</v>
      </c>
      <c r="C48" s="90"/>
      <c r="D48" s="90"/>
      <c r="E48" s="90"/>
      <c r="F48" s="90"/>
      <c r="G48" s="90"/>
      <c r="H48" s="90"/>
      <c r="I48" s="90"/>
      <c r="J48" s="38">
        <f>K61+K64+K67</f>
        <v>79637.73</v>
      </c>
    </row>
    <row r="49" spans="2:11" ht="66" customHeight="1" x14ac:dyDescent="0.25">
      <c r="C49" s="3"/>
      <c r="D49" s="3"/>
      <c r="E49" s="3"/>
      <c r="F49" s="3"/>
      <c r="G49" s="3"/>
      <c r="H49" s="3"/>
    </row>
    <row r="50" spans="2:11" ht="51.75" customHeight="1" x14ac:dyDescent="0.25">
      <c r="C50" s="1"/>
      <c r="D50" s="1"/>
      <c r="E50" s="1"/>
      <c r="F50" s="1"/>
      <c r="G50" s="1"/>
      <c r="H50" s="1"/>
      <c r="I50" s="1"/>
      <c r="J50" s="1"/>
    </row>
    <row r="51" spans="2:11" x14ac:dyDescent="0.25">
      <c r="B51" s="65" t="s">
        <v>63</v>
      </c>
      <c r="C51" s="65"/>
      <c r="D51" s="65"/>
      <c r="E51" s="65"/>
      <c r="F51" s="65"/>
      <c r="G51" s="65"/>
      <c r="H51" s="65"/>
      <c r="I51" s="65"/>
      <c r="J51" s="65"/>
    </row>
    <row r="52" spans="2:11" ht="16.5" thickBot="1" x14ac:dyDescent="0.3">
      <c r="B52" s="2"/>
      <c r="C52" s="14"/>
      <c r="D52" s="14"/>
      <c r="E52" s="2"/>
      <c r="F52" s="2"/>
      <c r="G52" s="2"/>
      <c r="H52" s="2"/>
      <c r="I52" s="2"/>
      <c r="J52" s="2"/>
      <c r="K52" s="29" t="s">
        <v>73</v>
      </c>
    </row>
    <row r="53" spans="2:11" ht="15.75" x14ac:dyDescent="0.25">
      <c r="B53" s="21">
        <v>1</v>
      </c>
      <c r="C53" s="54" t="s">
        <v>60</v>
      </c>
      <c r="D53" s="54"/>
      <c r="E53" s="54"/>
      <c r="F53" s="66" t="s">
        <v>32</v>
      </c>
      <c r="G53" s="67"/>
      <c r="H53" s="67"/>
      <c r="I53" s="68"/>
      <c r="J53" s="26">
        <v>842215.38</v>
      </c>
      <c r="K53" s="34">
        <v>1759.44</v>
      </c>
    </row>
    <row r="54" spans="2:11" ht="15.75" x14ac:dyDescent="0.25">
      <c r="B54" s="9">
        <v>2</v>
      </c>
      <c r="C54" s="61" t="s">
        <v>60</v>
      </c>
      <c r="D54" s="61"/>
      <c r="E54" s="61"/>
      <c r="F54" s="42" t="s">
        <v>33</v>
      </c>
      <c r="G54" s="43"/>
      <c r="H54" s="43"/>
      <c r="I54" s="44"/>
      <c r="J54" s="24">
        <v>881768.47</v>
      </c>
      <c r="K54" s="34">
        <v>3024.75</v>
      </c>
    </row>
    <row r="55" spans="2:11" ht="15.75" x14ac:dyDescent="0.25">
      <c r="B55" s="9">
        <v>3</v>
      </c>
      <c r="C55" s="61" t="s">
        <v>60</v>
      </c>
      <c r="D55" s="61"/>
      <c r="E55" s="61"/>
      <c r="F55" s="42" t="s">
        <v>34</v>
      </c>
      <c r="G55" s="43"/>
      <c r="H55" s="43"/>
      <c r="I55" s="44"/>
      <c r="J55" s="23">
        <v>1456610.87</v>
      </c>
      <c r="K55" s="34">
        <v>10408.469999999999</v>
      </c>
    </row>
    <row r="56" spans="2:11" ht="15.75" x14ac:dyDescent="0.25">
      <c r="B56" s="9">
        <v>4</v>
      </c>
      <c r="C56" s="61" t="s">
        <v>60</v>
      </c>
      <c r="D56" s="61"/>
      <c r="E56" s="61"/>
      <c r="F56" s="42" t="s">
        <v>35</v>
      </c>
      <c r="G56" s="43"/>
      <c r="H56" s="43"/>
      <c r="I56" s="44"/>
      <c r="J56" s="24">
        <v>1111417.17</v>
      </c>
      <c r="K56" s="34">
        <v>9351.57</v>
      </c>
    </row>
    <row r="57" spans="2:11" ht="15.75" x14ac:dyDescent="0.25">
      <c r="B57" s="9">
        <v>5</v>
      </c>
      <c r="C57" s="61" t="s">
        <v>60</v>
      </c>
      <c r="D57" s="61"/>
      <c r="E57" s="61"/>
      <c r="F57" s="42" t="s">
        <v>36</v>
      </c>
      <c r="G57" s="43"/>
      <c r="H57" s="43"/>
      <c r="I57" s="44"/>
      <c r="J57" s="23">
        <v>686477.03</v>
      </c>
      <c r="K57" s="34">
        <v>5228.1400000000003</v>
      </c>
    </row>
    <row r="58" spans="2:11" ht="15.75" x14ac:dyDescent="0.25">
      <c r="B58" s="9">
        <v>6</v>
      </c>
      <c r="C58" s="61" t="s">
        <v>60</v>
      </c>
      <c r="D58" s="61"/>
      <c r="E58" s="61"/>
      <c r="F58" s="42" t="s">
        <v>37</v>
      </c>
      <c r="G58" s="43"/>
      <c r="H58" s="43"/>
      <c r="I58" s="44"/>
      <c r="J58" s="24">
        <v>1665591.99</v>
      </c>
      <c r="K58" s="34">
        <v>12472.61</v>
      </c>
    </row>
    <row r="59" spans="2:11" ht="15.75" x14ac:dyDescent="0.25">
      <c r="B59" s="9">
        <v>7</v>
      </c>
      <c r="C59" s="61" t="s">
        <v>60</v>
      </c>
      <c r="D59" s="61"/>
      <c r="E59" s="61"/>
      <c r="F59" s="42" t="s">
        <v>38</v>
      </c>
      <c r="G59" s="43"/>
      <c r="H59" s="43"/>
      <c r="I59" s="44"/>
      <c r="J59" s="23">
        <v>2078529.72</v>
      </c>
      <c r="K59" s="34">
        <v>17021.580000000002</v>
      </c>
    </row>
    <row r="60" spans="2:11" ht="15.75" x14ac:dyDescent="0.25">
      <c r="B60" s="9">
        <v>8</v>
      </c>
      <c r="C60" s="61" t="s">
        <v>60</v>
      </c>
      <c r="D60" s="61"/>
      <c r="E60" s="61"/>
      <c r="F60" s="42" t="s">
        <v>39</v>
      </c>
      <c r="G60" s="43"/>
      <c r="H60" s="43"/>
      <c r="I60" s="44"/>
      <c r="J60" s="24">
        <v>593282.55000000005</v>
      </c>
      <c r="K60" s="34">
        <v>8388.4500000000007</v>
      </c>
    </row>
    <row r="61" spans="2:11" ht="15.75" x14ac:dyDescent="0.25">
      <c r="B61" s="56" t="s">
        <v>54</v>
      </c>
      <c r="C61" s="57"/>
      <c r="D61" s="57"/>
      <c r="E61" s="57"/>
      <c r="F61" s="57"/>
      <c r="G61" s="57"/>
      <c r="H61" s="57"/>
      <c r="I61" s="58"/>
      <c r="J61" s="19">
        <f>SUM(J53:J60)</f>
        <v>9315893.1800000016</v>
      </c>
      <c r="K61" s="30">
        <f>SUM(K53:K60)</f>
        <v>67655.009999999995</v>
      </c>
    </row>
    <row r="62" spans="2:11" ht="15.75" x14ac:dyDescent="0.25">
      <c r="B62" s="9">
        <v>9</v>
      </c>
      <c r="C62" s="45" t="s">
        <v>61</v>
      </c>
      <c r="D62" s="45"/>
      <c r="E62" s="45"/>
      <c r="F62" s="42" t="s">
        <v>42</v>
      </c>
      <c r="G62" s="43"/>
      <c r="H62" s="43"/>
      <c r="I62" s="44"/>
      <c r="J62" s="23">
        <v>1517361.39</v>
      </c>
      <c r="K62" s="34">
        <v>3079.82</v>
      </c>
    </row>
    <row r="63" spans="2:11" ht="15.75" x14ac:dyDescent="0.25">
      <c r="B63" s="9">
        <v>10</v>
      </c>
      <c r="C63" s="45" t="s">
        <v>61</v>
      </c>
      <c r="D63" s="45"/>
      <c r="E63" s="45"/>
      <c r="F63" s="42" t="s">
        <v>41</v>
      </c>
      <c r="G63" s="43"/>
      <c r="H63" s="43"/>
      <c r="I63" s="44"/>
      <c r="J63" s="24">
        <v>1496764.14</v>
      </c>
      <c r="K63" s="34">
        <v>8056.73</v>
      </c>
    </row>
    <row r="64" spans="2:11" ht="15.75" x14ac:dyDescent="0.25">
      <c r="B64" s="56" t="s">
        <v>54</v>
      </c>
      <c r="C64" s="57"/>
      <c r="D64" s="57"/>
      <c r="E64" s="57"/>
      <c r="F64" s="57"/>
      <c r="G64" s="57"/>
      <c r="H64" s="57"/>
      <c r="I64" s="58"/>
      <c r="J64" s="19">
        <f>SUM(J62:J63)</f>
        <v>3014125.53</v>
      </c>
      <c r="K64" s="30">
        <f>SUM(K62:K63)</f>
        <v>11136.55</v>
      </c>
    </row>
    <row r="65" spans="2:11" ht="15.75" x14ac:dyDescent="0.25">
      <c r="B65" s="9">
        <v>11</v>
      </c>
      <c r="C65" s="45" t="s">
        <v>62</v>
      </c>
      <c r="D65" s="45"/>
      <c r="E65" s="45"/>
      <c r="F65" s="42" t="s">
        <v>55</v>
      </c>
      <c r="G65" s="43"/>
      <c r="H65" s="43"/>
      <c r="I65" s="44"/>
      <c r="J65" s="25">
        <v>10134.61</v>
      </c>
      <c r="K65" s="34">
        <v>80.33</v>
      </c>
    </row>
    <row r="66" spans="2:11" ht="15.75" x14ac:dyDescent="0.25">
      <c r="B66" s="9">
        <v>12</v>
      </c>
      <c r="C66" s="45" t="s">
        <v>62</v>
      </c>
      <c r="D66" s="45"/>
      <c r="E66" s="45"/>
      <c r="F66" s="45" t="s">
        <v>56</v>
      </c>
      <c r="G66" s="45"/>
      <c r="H66" s="45"/>
      <c r="I66" s="45"/>
      <c r="J66" s="27">
        <v>106790.81</v>
      </c>
      <c r="K66" s="34">
        <v>765.84</v>
      </c>
    </row>
    <row r="67" spans="2:11" ht="16.5" thickBot="1" x14ac:dyDescent="0.3">
      <c r="B67" s="59" t="s">
        <v>54</v>
      </c>
      <c r="C67" s="60"/>
      <c r="D67" s="60"/>
      <c r="E67" s="60"/>
      <c r="F67" s="60"/>
      <c r="G67" s="60"/>
      <c r="H67" s="60"/>
      <c r="I67" s="60"/>
      <c r="J67" s="20">
        <f>SUM(J65:J66)</f>
        <v>116925.42</v>
      </c>
      <c r="K67" s="30">
        <f>SUM(K65:K66)</f>
        <v>846.17000000000007</v>
      </c>
    </row>
    <row r="68" spans="2:11" ht="15.75" thickBot="1" x14ac:dyDescent="0.3">
      <c r="B68" s="53" t="s">
        <v>64</v>
      </c>
      <c r="C68" s="53"/>
      <c r="D68" s="53"/>
      <c r="E68" s="53"/>
      <c r="F68" s="53"/>
      <c r="G68" s="53"/>
      <c r="H68" s="53"/>
      <c r="I68" s="53"/>
      <c r="J68" s="53"/>
      <c r="K68" s="1" t="s">
        <v>54</v>
      </c>
    </row>
    <row r="69" spans="2:11" ht="17.25" x14ac:dyDescent="0.3">
      <c r="B69" s="21">
        <v>1</v>
      </c>
      <c r="C69" s="54" t="s">
        <v>60</v>
      </c>
      <c r="D69" s="54"/>
      <c r="E69" s="54"/>
      <c r="F69" s="55" t="s">
        <v>40</v>
      </c>
      <c r="G69" s="55"/>
      <c r="H69" s="55"/>
      <c r="I69" s="55"/>
      <c r="J69" s="15">
        <v>0</v>
      </c>
      <c r="K69" s="31">
        <f>K61+K64+K67</f>
        <v>79637.73</v>
      </c>
    </row>
    <row r="70" spans="2:11" x14ac:dyDescent="0.25">
      <c r="B70" s="9">
        <v>2</v>
      </c>
      <c r="C70" s="45" t="s">
        <v>61</v>
      </c>
      <c r="D70" s="45"/>
      <c r="E70" s="45"/>
      <c r="F70" s="45" t="s">
        <v>40</v>
      </c>
      <c r="G70" s="45"/>
      <c r="H70" s="45"/>
      <c r="I70" s="45"/>
      <c r="J70" s="16">
        <v>0</v>
      </c>
    </row>
    <row r="71" spans="2:11" x14ac:dyDescent="0.25">
      <c r="B71" s="9">
        <v>3</v>
      </c>
      <c r="C71" s="45" t="s">
        <v>62</v>
      </c>
      <c r="D71" s="45"/>
      <c r="E71" s="45"/>
      <c r="F71" s="45" t="s">
        <v>40</v>
      </c>
      <c r="G71" s="45"/>
      <c r="H71" s="45"/>
      <c r="I71" s="45"/>
      <c r="J71" s="16">
        <v>0</v>
      </c>
    </row>
    <row r="72" spans="2:11" x14ac:dyDescent="0.25">
      <c r="B72" s="22">
        <v>4</v>
      </c>
      <c r="C72" s="42" t="s">
        <v>67</v>
      </c>
      <c r="D72" s="43"/>
      <c r="E72" s="44"/>
      <c r="F72" s="45" t="s">
        <v>40</v>
      </c>
      <c r="G72" s="45"/>
      <c r="H72" s="45"/>
      <c r="I72" s="45"/>
      <c r="J72" s="16">
        <v>0</v>
      </c>
    </row>
    <row r="73" spans="2:11" ht="15.75" thickBot="1" x14ac:dyDescent="0.3">
      <c r="B73" s="10">
        <v>5</v>
      </c>
      <c r="C73" s="46" t="s">
        <v>65</v>
      </c>
      <c r="D73" s="46"/>
      <c r="E73" s="46"/>
      <c r="F73" s="47" t="s">
        <v>40</v>
      </c>
      <c r="G73" s="47"/>
      <c r="H73" s="47"/>
      <c r="I73" s="47"/>
      <c r="J73" s="17">
        <v>3000</v>
      </c>
    </row>
    <row r="74" spans="2:11" ht="15.75" thickBot="1" x14ac:dyDescent="0.3">
      <c r="B74" s="2"/>
      <c r="C74" s="2"/>
      <c r="D74" s="2"/>
      <c r="E74" s="2"/>
      <c r="F74" s="2"/>
      <c r="G74" s="2"/>
      <c r="H74" s="2"/>
      <c r="I74" s="2"/>
      <c r="J74" s="2"/>
    </row>
    <row r="75" spans="2:11" x14ac:dyDescent="0.25">
      <c r="B75" s="48" t="s">
        <v>66</v>
      </c>
      <c r="C75" s="49"/>
      <c r="D75" s="49"/>
      <c r="E75" s="49"/>
      <c r="F75" s="49"/>
      <c r="G75" s="49"/>
      <c r="H75" s="49"/>
      <c r="I75" s="49"/>
      <c r="J75" s="50"/>
    </row>
    <row r="76" spans="2:11" ht="17.25" thickBot="1" x14ac:dyDescent="0.3">
      <c r="B76" s="51" t="s">
        <v>54</v>
      </c>
      <c r="C76" s="52"/>
      <c r="D76" s="52"/>
      <c r="E76" s="52"/>
      <c r="F76" s="52"/>
      <c r="G76" s="52"/>
      <c r="H76" s="52"/>
      <c r="I76" s="52"/>
      <c r="J76" s="18">
        <f>J61+J64+J67+J69+J70+J71+J73+J72</f>
        <v>12449944.130000001</v>
      </c>
    </row>
  </sheetData>
  <mergeCells count="108">
    <mergeCell ref="B7:I7"/>
    <mergeCell ref="B1:J1"/>
    <mergeCell ref="B2:J2"/>
    <mergeCell ref="B3:J3"/>
    <mergeCell ref="B4:J4"/>
    <mergeCell ref="B5:H5"/>
    <mergeCell ref="B14:I14"/>
    <mergeCell ref="B16:J16"/>
    <mergeCell ref="B6:H6"/>
    <mergeCell ref="I5:J5"/>
    <mergeCell ref="I6:J6"/>
    <mergeCell ref="B17:F17"/>
    <mergeCell ref="G17:I17"/>
    <mergeCell ref="B18:F18"/>
    <mergeCell ref="G18:I18"/>
    <mergeCell ref="B8:I8"/>
    <mergeCell ref="B9:I9"/>
    <mergeCell ref="B10:I10"/>
    <mergeCell ref="B11:I11"/>
    <mergeCell ref="B12:I12"/>
    <mergeCell ref="B13:I13"/>
    <mergeCell ref="B21:F21"/>
    <mergeCell ref="G21:I21"/>
    <mergeCell ref="B22:F22"/>
    <mergeCell ref="G22:I22"/>
    <mergeCell ref="B23:F23"/>
    <mergeCell ref="G23:I23"/>
    <mergeCell ref="B19:F19"/>
    <mergeCell ref="G19:I19"/>
    <mergeCell ref="B20:F20"/>
    <mergeCell ref="G20:I20"/>
    <mergeCell ref="B27:F27"/>
    <mergeCell ref="G27:I27"/>
    <mergeCell ref="B29:F29"/>
    <mergeCell ref="G29:I29"/>
    <mergeCell ref="B30:F30"/>
    <mergeCell ref="G30:I30"/>
    <mergeCell ref="B24:F24"/>
    <mergeCell ref="G24:I24"/>
    <mergeCell ref="B25:F25"/>
    <mergeCell ref="G25:I25"/>
    <mergeCell ref="B26:F26"/>
    <mergeCell ref="G26:I26"/>
    <mergeCell ref="B28:F28"/>
    <mergeCell ref="G28:I28"/>
    <mergeCell ref="B34:F34"/>
    <mergeCell ref="G34:I34"/>
    <mergeCell ref="B36:F36"/>
    <mergeCell ref="G36:I36"/>
    <mergeCell ref="B37:F37"/>
    <mergeCell ref="G37:I37"/>
    <mergeCell ref="B31:F31"/>
    <mergeCell ref="G31:I31"/>
    <mergeCell ref="B32:F32"/>
    <mergeCell ref="G32:I32"/>
    <mergeCell ref="B33:F33"/>
    <mergeCell ref="G33:I33"/>
    <mergeCell ref="B44:I44"/>
    <mergeCell ref="B45:I45"/>
    <mergeCell ref="B46:I46"/>
    <mergeCell ref="B51:J51"/>
    <mergeCell ref="C53:E53"/>
    <mergeCell ref="F53:I53"/>
    <mergeCell ref="B38:F38"/>
    <mergeCell ref="G38:I38"/>
    <mergeCell ref="B40:I40"/>
    <mergeCell ref="B41:I41"/>
    <mergeCell ref="B42:I42"/>
    <mergeCell ref="B43:I43"/>
    <mergeCell ref="B48:I48"/>
    <mergeCell ref="C57:E57"/>
    <mergeCell ref="F57:I57"/>
    <mergeCell ref="C58:E58"/>
    <mergeCell ref="F58:I58"/>
    <mergeCell ref="C59:E59"/>
    <mergeCell ref="F59:I59"/>
    <mergeCell ref="C54:E54"/>
    <mergeCell ref="F54:I54"/>
    <mergeCell ref="C55:E55"/>
    <mergeCell ref="F55:I55"/>
    <mergeCell ref="C56:E56"/>
    <mergeCell ref="F56:I56"/>
    <mergeCell ref="C72:E72"/>
    <mergeCell ref="F72:I72"/>
    <mergeCell ref="C73:E73"/>
    <mergeCell ref="F73:I73"/>
    <mergeCell ref="B75:J75"/>
    <mergeCell ref="B76:I76"/>
    <mergeCell ref="B68:J68"/>
    <mergeCell ref="C69:E69"/>
    <mergeCell ref="F69:I69"/>
    <mergeCell ref="C70:E70"/>
    <mergeCell ref="F70:I70"/>
    <mergeCell ref="C71:E71"/>
    <mergeCell ref="F71:I71"/>
    <mergeCell ref="B64:I64"/>
    <mergeCell ref="C65:E65"/>
    <mergeCell ref="F65:I65"/>
    <mergeCell ref="C66:E66"/>
    <mergeCell ref="F66:I66"/>
    <mergeCell ref="B67:I67"/>
    <mergeCell ref="C60:E60"/>
    <mergeCell ref="F60:I60"/>
    <mergeCell ref="B61:I61"/>
    <mergeCell ref="C62:E62"/>
    <mergeCell ref="F62:I62"/>
    <mergeCell ref="C63:E63"/>
    <mergeCell ref="F63:I63"/>
  </mergeCells>
  <pageMargins left="0.11811023622047245" right="0.11811023622047245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EldoPrev</dc:creator>
  <cp:lastModifiedBy>USER</cp:lastModifiedBy>
  <cp:lastPrinted>2023-03-03T15:40:12Z</cp:lastPrinted>
  <dcterms:created xsi:type="dcterms:W3CDTF">2022-03-29T14:42:35Z</dcterms:created>
  <dcterms:modified xsi:type="dcterms:W3CDTF">2023-04-17T15:58:44Z</dcterms:modified>
</cp:coreProperties>
</file>