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9C49E61-C60C-43A6-BC34-97D9A71E2631}" xr6:coauthVersionLast="47" xr6:coauthVersionMax="47" xr10:uidLastSave="{00000000-0000-0000-0000-000000000000}"/>
  <bookViews>
    <workbookView xWindow="-120" yWindow="-120" windowWidth="24240" windowHeight="13140" firstSheet="1" activeTab="4" xr2:uid="{00000000-000D-0000-FFFF-FFFF00000000}"/>
  </bookViews>
  <sheets>
    <sheet name="SET 2021" sheetId="14" r:id="rId1"/>
    <sheet name="OUT 2021" sheetId="2" r:id="rId2"/>
    <sheet name="NOV 2021" sheetId="1" r:id="rId3"/>
    <sheet name="DEZ 2021" sheetId="3" r:id="rId4"/>
    <sheet name="JAN 2022" sheetId="4" r:id="rId5"/>
    <sheet name="FEV 2022" sheetId="5" r:id="rId6"/>
    <sheet name="MAR 2022" sheetId="6" r:id="rId7"/>
    <sheet name="ABR 2022" sheetId="7" r:id="rId8"/>
    <sheet name="MAI 2022" sheetId="8" r:id="rId9"/>
    <sheet name="JUN 2022" sheetId="9" r:id="rId10"/>
    <sheet name="JUL 2022" sheetId="10" r:id="rId11"/>
    <sheet name="AGO 2022" sheetId="11" r:id="rId12"/>
    <sheet name="SET 2022" sheetId="12" r:id="rId13"/>
    <sheet name="OUT 2022" sheetId="13" r:id="rId14"/>
    <sheet name="NOV 2022" sheetId="15" r:id="rId15"/>
    <sheet name="DEZ 2022" sheetId="16" r:id="rId16"/>
    <sheet name="JAN 2023" sheetId="17" r:id="rId17"/>
    <sheet name="FEV 2023" sheetId="18" r:id="rId1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0" l="1"/>
  <c r="I6" i="9"/>
  <c r="I5" i="9"/>
  <c r="I5" i="8"/>
  <c r="I5" i="7"/>
  <c r="I5" i="6"/>
  <c r="I5" i="5"/>
  <c r="I6" i="4" l="1"/>
  <c r="J37" i="4"/>
  <c r="J36" i="4"/>
  <c r="J35" i="4"/>
  <c r="J20" i="4" l="1"/>
  <c r="J60" i="4"/>
  <c r="J57" i="4"/>
  <c r="J54" i="4"/>
  <c r="J42" i="4" s="1"/>
  <c r="I60" i="4"/>
  <c r="I57" i="4"/>
  <c r="I54" i="4"/>
  <c r="J33" i="5"/>
  <c r="J39" i="5"/>
  <c r="J38" i="5"/>
  <c r="J37" i="5"/>
  <c r="J44" i="5"/>
  <c r="J62" i="5"/>
  <c r="J59" i="5"/>
  <c r="J56" i="5"/>
  <c r="I62" i="5"/>
  <c r="I59" i="5"/>
  <c r="I56" i="5"/>
  <c r="J51" i="6"/>
  <c r="J50" i="6"/>
  <c r="J49" i="6"/>
  <c r="J74" i="6"/>
  <c r="J71" i="6"/>
  <c r="J68" i="6"/>
  <c r="J45" i="6" s="1"/>
  <c r="I74" i="6"/>
  <c r="I71" i="6"/>
  <c r="I68" i="6"/>
  <c r="J47" i="7"/>
  <c r="J70" i="7"/>
  <c r="J20" i="7" s="1"/>
  <c r="J67" i="7"/>
  <c r="J13" i="7" s="1"/>
  <c r="J64" i="7"/>
  <c r="J52" i="7" s="1"/>
  <c r="I70" i="7"/>
  <c r="J45" i="7" s="1"/>
  <c r="I67" i="7"/>
  <c r="I64" i="7"/>
  <c r="J46" i="7" s="1"/>
  <c r="J66" i="8"/>
  <c r="J20" i="8" s="1"/>
  <c r="J63" i="8"/>
  <c r="J13" i="8" s="1"/>
  <c r="J60" i="8"/>
  <c r="J48" i="8" s="1"/>
  <c r="I66" i="8"/>
  <c r="J41" i="8" s="1"/>
  <c r="I63" i="8"/>
  <c r="J43" i="8" s="1"/>
  <c r="I60" i="8"/>
  <c r="J42" i="8" s="1"/>
  <c r="J67" i="9"/>
  <c r="J19" i="9" s="1"/>
  <c r="J64" i="9"/>
  <c r="J12" i="9" s="1"/>
  <c r="J61" i="9"/>
  <c r="J38" i="9" s="1"/>
  <c r="I67" i="9"/>
  <c r="J42" i="9" s="1"/>
  <c r="I64" i="9"/>
  <c r="J44" i="9" s="1"/>
  <c r="I61" i="9"/>
  <c r="J43" i="9" s="1"/>
  <c r="J41" i="10"/>
  <c r="J65" i="10"/>
  <c r="J19" i="10" s="1"/>
  <c r="J62" i="10"/>
  <c r="J12" i="10" s="1"/>
  <c r="J59" i="10"/>
  <c r="J36" i="10" s="1"/>
  <c r="I65" i="10"/>
  <c r="J40" i="10" s="1"/>
  <c r="I62" i="10"/>
  <c r="J42" i="10" s="1"/>
  <c r="I59" i="10"/>
  <c r="J20" i="11"/>
  <c r="J68" i="11"/>
  <c r="J65" i="11"/>
  <c r="J13" i="11" s="1"/>
  <c r="J62" i="11"/>
  <c r="J39" i="11" s="1"/>
  <c r="I68" i="11"/>
  <c r="J43" i="11" s="1"/>
  <c r="I65" i="11"/>
  <c r="J45" i="11" s="1"/>
  <c r="I62" i="11"/>
  <c r="J44" i="11" s="1"/>
  <c r="J20" i="12"/>
  <c r="J48" i="12"/>
  <c r="J77" i="12"/>
  <c r="J74" i="12"/>
  <c r="J13" i="12" s="1"/>
  <c r="J71" i="12"/>
  <c r="J59" i="12" s="1"/>
  <c r="I77" i="12"/>
  <c r="J52" i="12" s="1"/>
  <c r="I74" i="12"/>
  <c r="J54" i="12" s="1"/>
  <c r="I71" i="12"/>
  <c r="J53" i="12" s="1"/>
  <c r="J15" i="15"/>
  <c r="J47" i="13"/>
  <c r="J20" i="13"/>
  <c r="J72" i="13"/>
  <c r="J69" i="13"/>
  <c r="J13" i="13" s="1"/>
  <c r="J66" i="13"/>
  <c r="J43" i="13" s="1"/>
  <c r="I72" i="13"/>
  <c r="I69" i="13"/>
  <c r="J49" i="13" s="1"/>
  <c r="I66" i="13"/>
  <c r="J48" i="13" s="1"/>
  <c r="J45" i="15"/>
  <c r="J13" i="15"/>
  <c r="J20" i="15"/>
  <c r="J51" i="15"/>
  <c r="J74" i="15"/>
  <c r="I74" i="15"/>
  <c r="J49" i="15" s="1"/>
  <c r="J71" i="15"/>
  <c r="I71" i="15"/>
  <c r="J68" i="15"/>
  <c r="J56" i="15" s="1"/>
  <c r="I68" i="15"/>
  <c r="J50" i="15" s="1"/>
  <c r="M32" i="17"/>
  <c r="J56" i="6" l="1"/>
  <c r="J41" i="7"/>
  <c r="J47" i="10"/>
  <c r="J37" i="8"/>
  <c r="J49" i="9"/>
  <c r="J50" i="11"/>
  <c r="J54" i="13"/>
  <c r="J31" i="4"/>
  <c r="O17" i="16"/>
  <c r="L34" i="16"/>
  <c r="J9" i="16" s="1"/>
  <c r="L26" i="4" l="1"/>
  <c r="J10" i="4" s="1"/>
  <c r="L26" i="5"/>
  <c r="J10" i="5" s="1"/>
  <c r="L26" i="6"/>
  <c r="J10" i="6" s="1"/>
  <c r="L26" i="7"/>
  <c r="J10" i="7" s="1"/>
  <c r="L26" i="8"/>
  <c r="J10" i="8" s="1"/>
  <c r="L25" i="9"/>
  <c r="J9" i="9" s="1"/>
  <c r="L25" i="10"/>
  <c r="J9" i="10" s="1"/>
  <c r="L25" i="11"/>
  <c r="J9" i="11" s="1"/>
  <c r="L25" i="12"/>
  <c r="J9" i="12" s="1"/>
  <c r="L25" i="13"/>
  <c r="J9" i="13" s="1"/>
  <c r="L25" i="15"/>
  <c r="J9" i="15" s="1"/>
  <c r="L25" i="18"/>
  <c r="J9" i="18" s="1"/>
  <c r="L25" i="17"/>
  <c r="J9" i="17" s="1"/>
  <c r="J36" i="17"/>
  <c r="I88" i="18" l="1"/>
  <c r="I88" i="16"/>
  <c r="J62" i="16" s="1"/>
  <c r="J19" i="17" s="1"/>
  <c r="J88" i="16"/>
  <c r="J20" i="16" s="1"/>
  <c r="J85" i="16"/>
  <c r="J13" i="16" s="1"/>
  <c r="I85" i="16"/>
  <c r="J81" i="16"/>
  <c r="J58" i="16" s="1"/>
  <c r="N39" i="16" s="1"/>
  <c r="I81" i="16"/>
  <c r="J97" i="16" s="1"/>
  <c r="I6" i="16" s="1"/>
  <c r="I5" i="17" s="1"/>
  <c r="I69" i="17"/>
  <c r="J43" i="17" s="1"/>
  <c r="M34" i="17" s="1"/>
  <c r="I62" i="17"/>
  <c r="J44" i="17" s="1"/>
  <c r="J62" i="17"/>
  <c r="J39" i="17" s="1"/>
  <c r="I66" i="17"/>
  <c r="J45" i="17" s="1"/>
  <c r="J66" i="17"/>
  <c r="J13" i="17" s="1"/>
  <c r="J69" i="17"/>
  <c r="J88" i="18"/>
  <c r="J61" i="18" s="1"/>
  <c r="J85" i="18"/>
  <c r="J63" i="18" s="1"/>
  <c r="I85" i="18"/>
  <c r="J81" i="18"/>
  <c r="I81" i="18"/>
  <c r="J97" i="18" s="1"/>
  <c r="J64" i="18"/>
  <c r="J54" i="18"/>
  <c r="J20" i="18"/>
  <c r="J46" i="17"/>
  <c r="J65" i="16"/>
  <c r="J55" i="16"/>
  <c r="J19" i="18"/>
  <c r="J57" i="16"/>
  <c r="J52" i="15"/>
  <c r="J42" i="15"/>
  <c r="J45" i="12"/>
  <c r="J33" i="10"/>
  <c r="J64" i="16" l="1"/>
  <c r="J8" i="17" s="1"/>
  <c r="M88" i="16"/>
  <c r="J19" i="16"/>
  <c r="N38" i="16"/>
  <c r="J63" i="16"/>
  <c r="J69" i="16"/>
  <c r="J78" i="17"/>
  <c r="I6" i="17" s="1"/>
  <c r="I5" i="18" s="1"/>
  <c r="J50" i="17"/>
  <c r="J20" i="17"/>
  <c r="I6" i="18"/>
  <c r="J62" i="18"/>
  <c r="J66" i="18" s="1"/>
  <c r="J13" i="18" s="1"/>
  <c r="J68" i="18"/>
  <c r="J48" i="17"/>
  <c r="J83" i="15"/>
  <c r="J33" i="2"/>
  <c r="K67" i="14"/>
  <c r="J67" i="14"/>
  <c r="K64" i="14"/>
  <c r="J64" i="14"/>
  <c r="K61" i="14"/>
  <c r="J61" i="14"/>
  <c r="J47" i="14"/>
  <c r="J35" i="14"/>
  <c r="K65" i="2"/>
  <c r="K62" i="2"/>
  <c r="J12" i="2" s="1"/>
  <c r="K59" i="2"/>
  <c r="J47" i="2" s="1"/>
  <c r="J67" i="16" l="1"/>
  <c r="J38" i="17"/>
  <c r="M33" i="17" s="1"/>
  <c r="M35" i="17" s="1"/>
  <c r="J54" i="15"/>
  <c r="J8" i="18"/>
  <c r="J8" i="16"/>
  <c r="N37" i="16" s="1"/>
  <c r="J36" i="2"/>
  <c r="K67" i="2"/>
  <c r="K69" i="14"/>
  <c r="J76" i="14"/>
  <c r="I5" i="2" s="1"/>
  <c r="I6" i="15" l="1"/>
  <c r="I5" i="16"/>
  <c r="N41" i="16"/>
  <c r="N43" i="16" s="1"/>
  <c r="O37" i="16"/>
  <c r="J42" i="6"/>
  <c r="J38" i="7"/>
  <c r="J28" i="4"/>
  <c r="J20" i="5"/>
  <c r="K67" i="3"/>
  <c r="J19" i="3" s="1"/>
  <c r="K64" i="3"/>
  <c r="K61" i="3"/>
  <c r="K74" i="1"/>
  <c r="K77" i="1"/>
  <c r="K71" i="1"/>
  <c r="K79" i="1" l="1"/>
  <c r="J58" i="1"/>
  <c r="J37" i="3"/>
  <c r="J48" i="3"/>
  <c r="K69" i="3"/>
  <c r="J44" i="3"/>
  <c r="J38" i="4"/>
  <c r="J40" i="5"/>
  <c r="J44" i="8"/>
  <c r="J45" i="9"/>
  <c r="J43" i="10"/>
  <c r="J46" i="11"/>
  <c r="J55" i="12"/>
  <c r="J50" i="13"/>
  <c r="J52" i="6"/>
  <c r="J48" i="7"/>
  <c r="J55" i="1" l="1"/>
  <c r="J54" i="1"/>
  <c r="J8" i="1" l="1"/>
  <c r="J45" i="2"/>
  <c r="J30" i="5" l="1"/>
  <c r="J34" i="8"/>
  <c r="J18" i="10"/>
  <c r="J35" i="9"/>
  <c r="J8" i="12"/>
  <c r="J47" i="12"/>
  <c r="J36" i="11"/>
  <c r="J8" i="15"/>
  <c r="J44" i="15"/>
  <c r="J40" i="13"/>
  <c r="J67" i="3"/>
  <c r="J64" i="3"/>
  <c r="J61" i="3"/>
  <c r="J34" i="3"/>
  <c r="J18" i="9" l="1"/>
  <c r="J56" i="18"/>
  <c r="J57" i="18"/>
  <c r="J19" i="13"/>
  <c r="J19" i="15"/>
  <c r="J19" i="12"/>
  <c r="J19" i="11"/>
  <c r="J86" i="12"/>
  <c r="J42" i="13"/>
  <c r="J8" i="10"/>
  <c r="J19" i="7"/>
  <c r="J40" i="7"/>
  <c r="J8" i="13"/>
  <c r="J38" i="11"/>
  <c r="J8" i="11"/>
  <c r="J35" i="10"/>
  <c r="J9" i="7"/>
  <c r="J8" i="9"/>
  <c r="J37" i="9"/>
  <c r="J43" i="3"/>
  <c r="J9" i="4"/>
  <c r="J41" i="3"/>
  <c r="J19" i="4"/>
  <c r="J42" i="3"/>
  <c r="J30" i="4"/>
  <c r="J19" i="5"/>
  <c r="J32" i="5"/>
  <c r="J9" i="5"/>
  <c r="J44" i="6"/>
  <c r="J9" i="6"/>
  <c r="J19" i="6"/>
  <c r="J9" i="8"/>
  <c r="J19" i="8"/>
  <c r="J36" i="8"/>
  <c r="J76" i="9"/>
  <c r="J69" i="4"/>
  <c r="J74" i="10"/>
  <c r="J79" i="7"/>
  <c r="J81" i="13"/>
  <c r="J77" i="11"/>
  <c r="J71" i="5"/>
  <c r="J75" i="8"/>
  <c r="J76" i="3"/>
  <c r="J83" i="6"/>
  <c r="J65" i="2"/>
  <c r="J62" i="2"/>
  <c r="J59" i="2"/>
  <c r="J77" i="1"/>
  <c r="J74" i="1"/>
  <c r="J71" i="1"/>
  <c r="J47" i="1" l="1"/>
  <c r="J42" i="5"/>
  <c r="I6" i="5" s="1"/>
  <c r="J52" i="13"/>
  <c r="I6" i="13" s="1"/>
  <c r="I5" i="15" s="1"/>
  <c r="J57" i="12"/>
  <c r="J48" i="11"/>
  <c r="J45" i="10"/>
  <c r="J47" i="9"/>
  <c r="I5" i="4"/>
  <c r="I6" i="3"/>
  <c r="J54" i="6"/>
  <c r="I6" i="6" s="1"/>
  <c r="J50" i="7"/>
  <c r="I6" i="7" s="1"/>
  <c r="J46" i="8"/>
  <c r="I6" i="8" s="1"/>
  <c r="J46" i="3"/>
  <c r="J53" i="1"/>
  <c r="J8" i="3"/>
  <c r="J18" i="3"/>
  <c r="J51" i="1"/>
  <c r="J36" i="3"/>
  <c r="J52" i="1"/>
  <c r="J40" i="4"/>
  <c r="J86" i="1"/>
  <c r="J74" i="2"/>
  <c r="I6" i="2" s="1"/>
  <c r="I5" i="12" l="1"/>
  <c r="I6" i="11"/>
  <c r="J56" i="1"/>
  <c r="I5" i="11"/>
  <c r="I6" i="10"/>
  <c r="I5" i="13"/>
  <c r="I6" i="12"/>
  <c r="I5" i="3"/>
  <c r="I6" i="1"/>
  <c r="I5" i="1"/>
  <c r="J44" i="1"/>
</calcChain>
</file>

<file path=xl/sharedStrings.xml><?xml version="1.0" encoding="utf-8"?>
<sst xmlns="http://schemas.openxmlformats.org/spreadsheetml/2006/main" count="2132" uniqueCount="288">
  <si>
    <t>INSTITUTO DE PREVIDÊNCIA SOCIAL DOS SERVIDORES MUNICIPAIS DE ELDORADO-MS</t>
  </si>
  <si>
    <t>CNPJ:20.461.735/0001-20</t>
  </si>
  <si>
    <t>Demostrativo Resumo Financeiro</t>
  </si>
  <si>
    <t>Movimentações na Conta Previdenciária 43.203-2</t>
  </si>
  <si>
    <t>Contribuições Previdenciárias Câmara</t>
  </si>
  <si>
    <t>Parcelamentos</t>
  </si>
  <si>
    <t>Rendimentos Aplicações</t>
  </si>
  <si>
    <t>Banco do Brasil (tarifas)</t>
  </si>
  <si>
    <t>Folha de pagamento aposentados e pensionistas</t>
  </si>
  <si>
    <t>Movimentações na Conta Administrativa 1461-3</t>
  </si>
  <si>
    <t>Descrição</t>
  </si>
  <si>
    <t>Tipo/Classificação</t>
  </si>
  <si>
    <t>Valor</t>
  </si>
  <si>
    <t>Saldo anterior da conta 1461-3</t>
  </si>
  <si>
    <t>Investimrento</t>
  </si>
  <si>
    <t>ACOMPREV</t>
  </si>
  <si>
    <t>Ronaldo Luiz Lopes</t>
  </si>
  <si>
    <t>Eliane Claudia da Silva Rolin</t>
  </si>
  <si>
    <t>Leandro Aparecido Inácio</t>
  </si>
  <si>
    <t>Tatiane Ribeiro</t>
  </si>
  <si>
    <t>Banco do Brasil</t>
  </si>
  <si>
    <t>Saldo da conta em 31/09/2021</t>
  </si>
  <si>
    <t>Conta 18-8 CEF</t>
  </si>
  <si>
    <t>Investimentos</t>
  </si>
  <si>
    <t>Estado MS</t>
  </si>
  <si>
    <t>Rendimento Aplicação Financeira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</si>
  <si>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</si>
  <si>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</si>
  <si>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</si>
  <si>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</si>
  <si>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</si>
  <si>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</si>
  <si>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</si>
  <si>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</si>
  <si>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FI Brasil IMA B</t>
  </si>
  <si>
    <t>FI Brasil IMA B 5+</t>
  </si>
  <si>
    <t>FI Brasil IDKA IPCA</t>
  </si>
  <si>
    <t>FI Brasil IRF-M1 RF</t>
  </si>
  <si>
    <t xml:space="preserve">FI Brasil IMA B 5 </t>
  </si>
  <si>
    <t>FI Brasil Ref. DI Longo Prazo</t>
  </si>
  <si>
    <t>Caixa Gestão Estratégica</t>
  </si>
  <si>
    <t>Caixa FIC Multimercado</t>
  </si>
  <si>
    <t>CONTA CORRENTE</t>
  </si>
  <si>
    <t>BB PREVID FLUXO</t>
  </si>
  <si>
    <t>BB PREVID IMA-B TP</t>
  </si>
  <si>
    <t>Rendimentos e aplicações</t>
  </si>
  <si>
    <t>Consultoria Jurídica</t>
  </si>
  <si>
    <t>Cômite de Investimento</t>
  </si>
  <si>
    <t>Contadora</t>
  </si>
  <si>
    <t>Complementação Salarial</t>
  </si>
  <si>
    <t>Tarifas Bancárias</t>
  </si>
  <si>
    <t xml:space="preserve">Controle Cons &amp; Info LTDA </t>
  </si>
  <si>
    <t>Controle Tecnologia</t>
  </si>
  <si>
    <t>Alex Coelho</t>
  </si>
  <si>
    <t>Impressora</t>
  </si>
  <si>
    <t>LANG WALDOW LTDA</t>
  </si>
  <si>
    <t>Internet</t>
  </si>
  <si>
    <t>ANGECIA 3W</t>
  </si>
  <si>
    <t>TOTAL</t>
  </si>
  <si>
    <t>BB PREVID RF PERFIL</t>
  </si>
  <si>
    <t>BB PREVID FLUXO RF</t>
  </si>
  <si>
    <t>Saldo anterior na conta em 31/10/2021</t>
  </si>
  <si>
    <t>Contribuições Previdenciárias Prefeitura (Patronal, Servidor e 20%)</t>
  </si>
  <si>
    <t>Conta do Telefone</t>
  </si>
  <si>
    <t>Assessoria</t>
  </si>
  <si>
    <t>OI S.A</t>
  </si>
  <si>
    <t>Caixa Economica 18-8</t>
  </si>
  <si>
    <t>Banco do Brasil 43.203-2</t>
  </si>
  <si>
    <t>Banco do Brasil 1461-3</t>
  </si>
  <si>
    <t>FUNDOS DE INVESTIMENTOS</t>
  </si>
  <si>
    <t>CONTAS BANCARIAS</t>
  </si>
  <si>
    <t>Banco Sicred 14833-8</t>
  </si>
  <si>
    <t>CONTAS BANCARIAS E FUNDOS DE INVESTIMENTO</t>
  </si>
  <si>
    <t>Banco do Brasil 43.202-4</t>
  </si>
  <si>
    <t>Complementação Salarial (06/10)</t>
  </si>
  <si>
    <t>Contadora (06/10)</t>
  </si>
  <si>
    <t>Complementação Salarial (07/10)</t>
  </si>
  <si>
    <t>Luciana Penasso</t>
  </si>
  <si>
    <t>Celso Pereira Neto</t>
  </si>
  <si>
    <t>Agencia W3</t>
  </si>
  <si>
    <t xml:space="preserve">Saldo mês anterior </t>
  </si>
  <si>
    <t>Saldo mês anterior</t>
  </si>
  <si>
    <t>Saldo anterior na conta em 30/11/2021</t>
  </si>
  <si>
    <t>Saldo anterior na conta em 31/12/2021</t>
  </si>
  <si>
    <t>Saldo anterior na conta em 30/09/2021</t>
  </si>
  <si>
    <t>Saldo anterior na conta em 30/09/2022</t>
  </si>
  <si>
    <t>Saldo anterior na conta em 31/08/2022</t>
  </si>
  <si>
    <t>Saldo anterior na conta em 31/07/2022</t>
  </si>
  <si>
    <t>Saldo anterior na conta em 30/06/2022</t>
  </si>
  <si>
    <t>Saldo anterior na conta em 31/05/2022</t>
  </si>
  <si>
    <t>Saldo anterior na conta em 30/04/2022</t>
  </si>
  <si>
    <t>Saldo anterior na conta em 31/03/2022</t>
  </si>
  <si>
    <t>Saldo anterior na conta em 28/02/2022</t>
  </si>
  <si>
    <t>Saldo anterior na conta em 31/01/2022</t>
  </si>
  <si>
    <t>Saldo da conta em 31/10/2021</t>
  </si>
  <si>
    <t>Saldo da conta em 30/11/2021</t>
  </si>
  <si>
    <t>Saldo da conta em 31/12/2021</t>
  </si>
  <si>
    <t>Saldo da conta em 31/01/2022</t>
  </si>
  <si>
    <t>Saldo da conta em 28/02/2022</t>
  </si>
  <si>
    <t>Saldo da conta em 31/03/2022</t>
  </si>
  <si>
    <t>Saldo da conta em 30/04/2022</t>
  </si>
  <si>
    <t>Saldo da conta em 31/05/2022</t>
  </si>
  <si>
    <t>Saldo da conta em 30/06/2022</t>
  </si>
  <si>
    <t>Saldo da conta em 31/07/2022</t>
  </si>
  <si>
    <t>Saldo da conta em 31/08/2022</t>
  </si>
  <si>
    <t>Saldo da conta em 30/09/2022</t>
  </si>
  <si>
    <t>Diária - Claudia Solange Beraldi</t>
  </si>
  <si>
    <t>Treinamento ACOMPREV</t>
  </si>
  <si>
    <t>Diária - Tatiane Ribeiro dos Santos</t>
  </si>
  <si>
    <t>Diária - Leandro Aparecido Inácio</t>
  </si>
  <si>
    <t>Implantação do E-Social</t>
  </si>
  <si>
    <t>Viação Umuarama</t>
  </si>
  <si>
    <t>Certificado Digital</t>
  </si>
  <si>
    <t>Token</t>
  </si>
  <si>
    <t>ANGECIA W3</t>
  </si>
  <si>
    <t>Treinamento sobre o DAIR</t>
  </si>
  <si>
    <t>Diária - Claudio Beraldi</t>
  </si>
  <si>
    <t>Diária - Ediane de Oliveira Miranda</t>
  </si>
  <si>
    <t>Diária - Maicon Santos</t>
  </si>
  <si>
    <t>Curso sobre as novas certificações</t>
  </si>
  <si>
    <t>Credito &amp; Mercado Gestão de Valores</t>
  </si>
  <si>
    <t>Manutenção de Hospedagem de Site</t>
  </si>
  <si>
    <t>Controle Tecnologia (MegaSoft)</t>
  </si>
  <si>
    <t>Controle Tecnologia (Mega Soft)</t>
  </si>
  <si>
    <t>RENDIMENTOS</t>
  </si>
  <si>
    <t>OI S.A (Mês de JAN e FEV)</t>
  </si>
  <si>
    <t>ANGECIA W3 (Mês de JAN e FEV)</t>
  </si>
  <si>
    <t>Treinamento em Campo Grande</t>
  </si>
  <si>
    <t>Relatório de Gestão conforme extrato Referência: Setembro/2021</t>
  </si>
  <si>
    <t>Saldo anterior na conta em 31/08/2021</t>
  </si>
  <si>
    <t>Associação Paranaense</t>
  </si>
  <si>
    <t>Inscrição - curso em Foz do Iguaçu</t>
  </si>
  <si>
    <t>Heliton Pazet</t>
  </si>
  <si>
    <t>Curso em Foz do Iguaçu</t>
  </si>
  <si>
    <t>Diária - Maicon Ricardo da Silva</t>
  </si>
  <si>
    <t>Diária - Doralice Lopes</t>
  </si>
  <si>
    <t>Diária - Giselaine de Jesus</t>
  </si>
  <si>
    <t>Diária - Vera Lucia Balan</t>
  </si>
  <si>
    <t>Diária - Ediane de Oliveira</t>
  </si>
  <si>
    <t>APEPREV</t>
  </si>
  <si>
    <t>Manutenção dos Computadores</t>
  </si>
  <si>
    <t>OI S.A (Outubro e Novembro)</t>
  </si>
  <si>
    <t xml:space="preserve">Aluguel da Van </t>
  </si>
  <si>
    <r>
      <t xml:space="preserve">Assessoria </t>
    </r>
    <r>
      <rPr>
        <sz val="9"/>
        <color theme="1"/>
        <rFont val="Arial"/>
        <family val="2"/>
      </rPr>
      <t>(Mês de  Nov-Dez)</t>
    </r>
  </si>
  <si>
    <t>13º proporcional</t>
  </si>
  <si>
    <t>Tatiane Ribeiro dos Santos</t>
  </si>
  <si>
    <t>Tatiane Ribeiro do Santos</t>
  </si>
  <si>
    <t>Natali da Costa</t>
  </si>
  <si>
    <t>Saldo mês Atual</t>
  </si>
  <si>
    <t>Curso/Assessoria</t>
  </si>
  <si>
    <t xml:space="preserve">Passagens </t>
  </si>
  <si>
    <t>Luiz Claudio Kogut</t>
  </si>
  <si>
    <t>Assessoria e Consultoria Atuarial</t>
  </si>
  <si>
    <t>TOTAL DE RENDIMENTOS DOS FUNDOS DE INVESTIMENTO</t>
  </si>
  <si>
    <r>
      <t xml:space="preserve">Relatório de Gestão conforme extrato Referência: </t>
    </r>
    <r>
      <rPr>
        <sz val="16"/>
        <color rgb="FFFF0000"/>
        <rFont val="Arial"/>
        <family val="2"/>
      </rPr>
      <t>Janeiro/2022</t>
    </r>
  </si>
  <si>
    <r>
      <t>Relatório de Gestão conforme extrato Referência:</t>
    </r>
    <r>
      <rPr>
        <sz val="16"/>
        <color rgb="FFFF0000"/>
        <rFont val="Arial"/>
        <family val="2"/>
      </rPr>
      <t xml:space="preserve"> Fevereiro/2022</t>
    </r>
  </si>
  <si>
    <r>
      <t xml:space="preserve">Relatório de Gestão conforme extrato Referência: </t>
    </r>
    <r>
      <rPr>
        <sz val="16"/>
        <color rgb="FFFF0000"/>
        <rFont val="Arial"/>
        <family val="2"/>
      </rPr>
      <t>Março/2022</t>
    </r>
  </si>
  <si>
    <r>
      <t xml:space="preserve">Relatório de Gestão conforme extrato Referência: </t>
    </r>
    <r>
      <rPr>
        <sz val="16"/>
        <color rgb="FFFF0000"/>
        <rFont val="Arial"/>
        <family val="2"/>
      </rPr>
      <t>Abril/2022</t>
    </r>
  </si>
  <si>
    <r>
      <t xml:space="preserve">Relatório de Gestão conforme extrato Referência: </t>
    </r>
    <r>
      <rPr>
        <sz val="16"/>
        <color rgb="FFFF0000"/>
        <rFont val="Arial"/>
        <family val="2"/>
      </rPr>
      <t>Maio/2022</t>
    </r>
  </si>
  <si>
    <t>Ronaldo Luiz Lopes (Mês de Fevereiro)</t>
  </si>
  <si>
    <t>Eliane Claudia S. Rolin (Mês de Fevereiro)</t>
  </si>
  <si>
    <t>Tatiane Ribeiro (Mês de Fevereiro)</t>
  </si>
  <si>
    <t xml:space="preserve">Ultimate Informática </t>
  </si>
  <si>
    <t>Manutenção e troca de peças PC</t>
  </si>
  <si>
    <t>Supermercado Frutal</t>
  </si>
  <si>
    <t>Reunião (Água, copos e Guardanapos)</t>
  </si>
  <si>
    <t>Sonho da Lú</t>
  </si>
  <si>
    <r>
      <t xml:space="preserve">Relatório de Gestão conforme extrato Referência: </t>
    </r>
    <r>
      <rPr>
        <sz val="16"/>
        <color rgb="FFFF0000"/>
        <rFont val="Arial"/>
        <family val="2"/>
      </rPr>
      <t>Junho/2022</t>
    </r>
  </si>
  <si>
    <r>
      <t xml:space="preserve">Relatório de Gestão conforme extrato Referência: </t>
    </r>
    <r>
      <rPr>
        <sz val="16"/>
        <color rgb="FFFF0000"/>
        <rFont val="Arial"/>
        <family val="2"/>
      </rPr>
      <t>Julho/2022</t>
    </r>
  </si>
  <si>
    <r>
      <t xml:space="preserve">Relatório de Gestão conforme extrato Referência: </t>
    </r>
    <r>
      <rPr>
        <sz val="16"/>
        <color rgb="FFFF0000"/>
        <rFont val="Arial"/>
        <family val="2"/>
      </rPr>
      <t>Agosto/2022</t>
    </r>
  </si>
  <si>
    <r>
      <t xml:space="preserve">Relatório de Gestão conforme extrato Referência: </t>
    </r>
    <r>
      <rPr>
        <sz val="16"/>
        <color rgb="FFFF0000"/>
        <rFont val="Arial"/>
        <family val="2"/>
      </rPr>
      <t>Setembro/2022</t>
    </r>
  </si>
  <si>
    <r>
      <t xml:space="preserve">Relatório de Gestão conforme extrato Referência: </t>
    </r>
    <r>
      <rPr>
        <sz val="16"/>
        <color rgb="FFFF0000"/>
        <rFont val="Arial"/>
        <family val="2"/>
      </rPr>
      <t>Outubro/2022</t>
    </r>
  </si>
  <si>
    <t>Investimento</t>
  </si>
  <si>
    <t>Claudia Solange Beraldi</t>
  </si>
  <si>
    <t>Meia diária (Reunião Itaquiraí)</t>
  </si>
  <si>
    <t>Reunião</t>
  </si>
  <si>
    <r>
      <t xml:space="preserve">Relatório de Gestão conforme extrato Referência: </t>
    </r>
    <r>
      <rPr>
        <sz val="16"/>
        <color rgb="FFFF0000"/>
        <rFont val="Arial"/>
        <family val="2"/>
      </rPr>
      <t>Outubro/2021</t>
    </r>
  </si>
  <si>
    <r>
      <t xml:space="preserve">Relatório de Gestão conforme extrato Referência: </t>
    </r>
    <r>
      <rPr>
        <sz val="16"/>
        <color rgb="FFFF0000"/>
        <rFont val="Arial"/>
        <family val="2"/>
      </rPr>
      <t>Novembro/2021</t>
    </r>
  </si>
  <si>
    <r>
      <t xml:space="preserve">Relatório de Gestão conforme extrato Referência: </t>
    </r>
    <r>
      <rPr>
        <sz val="16"/>
        <color rgb="FFFF0000"/>
        <rFont val="Arial"/>
        <family val="2"/>
      </rPr>
      <t>Dezembro/2021</t>
    </r>
  </si>
  <si>
    <t>Giselaine de Jesus</t>
  </si>
  <si>
    <t>Diária - Curso em Campo Grande</t>
  </si>
  <si>
    <t>Ediane de Oliveira</t>
  </si>
  <si>
    <t>Transgiro Turismo</t>
  </si>
  <si>
    <t>Curso em Curitiba</t>
  </si>
  <si>
    <t>Diária - Curso em Curitiba</t>
  </si>
  <si>
    <t>Rosilami Lazari</t>
  </si>
  <si>
    <t>Doralice Lopes</t>
  </si>
  <si>
    <t>Claudio Beraldi</t>
  </si>
  <si>
    <t>Vera Balan</t>
  </si>
  <si>
    <t>Maicon da Silva</t>
  </si>
  <si>
    <t>Claudia Beraldi</t>
  </si>
  <si>
    <t>Elaine Moreira</t>
  </si>
  <si>
    <t>Passagens para Campo Grande</t>
  </si>
  <si>
    <t>Diária - Curso sobre a Certificação</t>
  </si>
  <si>
    <t>Maicon Ricardo da Silva</t>
  </si>
  <si>
    <t>Claudio Banhos Beraldi</t>
  </si>
  <si>
    <t>Ediane de Oliveira Miranda</t>
  </si>
  <si>
    <t>Rodrigo Farias dos Santos</t>
  </si>
  <si>
    <t>Internet - Opção Telecom</t>
  </si>
  <si>
    <t>Assessoria - Fundos de investimento</t>
  </si>
  <si>
    <t>Solange Sposito</t>
  </si>
  <si>
    <t>Palestras sobre Fundos de investimento</t>
  </si>
  <si>
    <t>Indenização trabalhista (Parecer Jurídico)</t>
  </si>
  <si>
    <t>Assessoria - Fundos de Investimento</t>
  </si>
  <si>
    <t>VALORES</t>
  </si>
  <si>
    <r>
      <t xml:space="preserve">Relatório de Gestão conforme extrato Referência: </t>
    </r>
    <r>
      <rPr>
        <sz val="13"/>
        <color rgb="FFFF0000"/>
        <rFont val="Arial"/>
        <family val="2"/>
      </rPr>
      <t>Novembro</t>
    </r>
    <r>
      <rPr>
        <sz val="16"/>
        <color rgb="FFFF0000"/>
        <rFont val="Arial"/>
        <family val="2"/>
      </rPr>
      <t>/2022</t>
    </r>
  </si>
  <si>
    <t>FUNDOS DE INVESTIMENTOS - OUTUBRO 2022</t>
  </si>
  <si>
    <t>FUNDOS DE INVESTIMENTOS - NOVEMBRO 2022</t>
  </si>
  <si>
    <t>DATAPREV</t>
  </si>
  <si>
    <t>Computador - Fincanceiro</t>
  </si>
  <si>
    <t>Requinte Moveis</t>
  </si>
  <si>
    <t>Tv (reuniões e cursos online)</t>
  </si>
  <si>
    <t>Ultimate Info</t>
  </si>
  <si>
    <t>Manutenção de Computadores</t>
  </si>
  <si>
    <t>BB PREVID XXI</t>
  </si>
  <si>
    <t>Complementação Salarial - 13º Salário</t>
  </si>
  <si>
    <t>Posto de Gasolina</t>
  </si>
  <si>
    <t>Ida para Campo Grande - Curso sobre Fundos de Investimento</t>
  </si>
  <si>
    <t>Volta de Campo Grande - Curso sobre Fundos de Investimento</t>
  </si>
  <si>
    <t>JETON - 2 Reuniões do Conselhor Curador</t>
  </si>
  <si>
    <t>Vera Lucia Balan</t>
  </si>
  <si>
    <t>Elaine Moreira de Brito Nava</t>
  </si>
  <si>
    <t>Cristiana Aparecida Gomes</t>
  </si>
  <si>
    <t>JETON - 1 Reuniões do Conselhor Curador</t>
  </si>
  <si>
    <t>Rosilani Cristina Lazari</t>
  </si>
  <si>
    <t>Eunice da Silva Nunes</t>
  </si>
  <si>
    <t>Giselaine de Jesus Floriano</t>
  </si>
  <si>
    <t>JETON - 1 Reuniões do Conselhor Fiscal</t>
  </si>
  <si>
    <t>Sonaira Wentz Pereira</t>
  </si>
  <si>
    <t>Sheila Rodrigues dos Santos</t>
  </si>
  <si>
    <t>Produtos (Copos descartaveis e guardanapos)</t>
  </si>
  <si>
    <t>DATA PREV</t>
  </si>
  <si>
    <t>Boleto 1 - DATAPREV</t>
  </si>
  <si>
    <t>Boleto 2 - DATAPREV</t>
  </si>
  <si>
    <t>Boleto 3 - DATAPREV</t>
  </si>
  <si>
    <t>Boleto 4 - DATAPREV</t>
  </si>
  <si>
    <t>RENDIMENTO</t>
  </si>
  <si>
    <t>FI Brasil IMA B 5</t>
  </si>
  <si>
    <t xml:space="preserve">FI Brasil IMA B 5+ </t>
  </si>
  <si>
    <t>FUNDOS DE INVESTIMENTOS - JANEIRO 2023</t>
  </si>
  <si>
    <t>Caixa FIC Gestão Estratégica</t>
  </si>
  <si>
    <t>FUNDOS DE INVESTIMENTOS - DEZEMBRO 2022</t>
  </si>
  <si>
    <t>FUNDOS DE INVESTIMENTOS - FEVEREIRO 2022</t>
  </si>
  <si>
    <t>CONPREV</t>
  </si>
  <si>
    <t>Assessoria Municipal e Serviços (Inscrição - Curso eSocial)</t>
  </si>
  <si>
    <t>Diária - Curso sobre e-Social (Campo Grande)</t>
  </si>
  <si>
    <t>Diária - Curso sobre e-Social  (Campo Grande)</t>
  </si>
  <si>
    <r>
      <t xml:space="preserve">Relatório de Gestão conforme extrato Referência: </t>
    </r>
    <r>
      <rPr>
        <sz val="12"/>
        <color rgb="FFFF0000"/>
        <rFont val="Arial"/>
        <family val="2"/>
      </rPr>
      <t>Janeiro/2022</t>
    </r>
  </si>
  <si>
    <r>
      <t xml:space="preserve">Relatório de Gestão conforme extrato Referência: </t>
    </r>
    <r>
      <rPr>
        <sz val="12"/>
        <color rgb="FFFF0000"/>
        <rFont val="Arial"/>
        <family val="2"/>
      </rPr>
      <t>Dezembro/2022</t>
    </r>
  </si>
  <si>
    <t>REPASSE DA PREFEITURA</t>
  </si>
  <si>
    <t>Contribuições Previdenciárias Assembleia Legislativa</t>
  </si>
  <si>
    <t>Parcelamentos (Mês de Dezembro e Janeiro)</t>
  </si>
  <si>
    <t>Saldo anterior na conta em 31/12/2022</t>
  </si>
  <si>
    <t>Saldo da conta em 31/12/2022</t>
  </si>
  <si>
    <r>
      <t xml:space="preserve">Relatório de Gestão conforme extrato Referência: </t>
    </r>
    <r>
      <rPr>
        <sz val="16"/>
        <color rgb="FFFF0000"/>
        <rFont val="Arial"/>
        <family val="2"/>
      </rPr>
      <t>Fevereiro/2023</t>
    </r>
  </si>
  <si>
    <t>Saldo anterior na conta em 30/11/2022</t>
  </si>
  <si>
    <t>Saldo da conta em 30/11/2022</t>
  </si>
  <si>
    <t>Contribuições Previdenciárias Câmara de Vereadores</t>
  </si>
  <si>
    <t>Contribuições Previdenciárias Câmara de Vereadores (Dezembro e 13º Salário)</t>
  </si>
  <si>
    <t>Contribuições Previdenciárias Assembleia Legislativa (Dezembro e 13º Salário)</t>
  </si>
  <si>
    <t>Dezembro</t>
  </si>
  <si>
    <t>2ª Parcela 13º</t>
  </si>
  <si>
    <t>Saldo anterior na conta em 31/10/2022</t>
  </si>
  <si>
    <t>Saldo da conta em 31/10/2022</t>
  </si>
  <si>
    <t>43.203-2</t>
  </si>
  <si>
    <t>1461-3</t>
  </si>
  <si>
    <t>18-8.</t>
  </si>
  <si>
    <t>Total Geral</t>
  </si>
  <si>
    <t>Repasse da taxa de administração</t>
  </si>
  <si>
    <t>Repasse mensal R$ 24.499,11 (Setembro a Dezembro)</t>
  </si>
  <si>
    <t>Diferença</t>
  </si>
  <si>
    <r>
      <t xml:space="preserve">Folha de pagamento </t>
    </r>
    <r>
      <rPr>
        <b/>
        <sz val="10"/>
        <color theme="1"/>
        <rFont val="Arial"/>
        <family val="2"/>
      </rPr>
      <t>53</t>
    </r>
    <r>
      <rPr>
        <sz val="10"/>
        <color theme="1"/>
        <rFont val="Arial"/>
        <family val="2"/>
      </rPr>
      <t xml:space="preserve"> aposentados e </t>
    </r>
    <r>
      <rPr>
        <b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pensionistas (Outubro e Novembro)</t>
    </r>
  </si>
  <si>
    <t>FUNDOS DE INVESTIMENTOS - SETEMBRO 2022</t>
  </si>
  <si>
    <t>FUNDOS DE INVESTIMENTOS - AGOSTO 2022</t>
  </si>
  <si>
    <t>FUNDOS DE INVESTIMENTOS - JULHO 2022</t>
  </si>
  <si>
    <t>Ida - Campo Grande - Curso sobre Fundos de Investimento</t>
  </si>
  <si>
    <t>Volta - Campo Grande - Curso sobre Fundos de Investimento</t>
  </si>
  <si>
    <r>
      <t xml:space="preserve">Folha de pagamento </t>
    </r>
    <r>
      <rPr>
        <b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 xml:space="preserve"> aposentados e </t>
    </r>
    <r>
      <rPr>
        <b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 xml:space="preserve"> pensionistas</t>
    </r>
  </si>
  <si>
    <r>
      <t xml:space="preserve">Folha de pagamento </t>
    </r>
    <r>
      <rPr>
        <b/>
        <sz val="9"/>
        <color theme="1"/>
        <rFont val="Arial"/>
        <family val="2"/>
      </rPr>
      <t>51</t>
    </r>
    <r>
      <rPr>
        <sz val="9"/>
        <color theme="1"/>
        <rFont val="Arial"/>
        <family val="2"/>
      </rPr>
      <t xml:space="preserve"> aposentados e </t>
    </r>
    <r>
      <rPr>
        <b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 xml:space="preserve"> pensionistas</t>
    </r>
  </si>
  <si>
    <r>
      <t xml:space="preserve">Folha de pagamento </t>
    </r>
    <r>
      <rPr>
        <b/>
        <sz val="9"/>
        <color theme="1"/>
        <rFont val="Arial"/>
        <family val="2"/>
      </rPr>
      <t>53</t>
    </r>
    <r>
      <rPr>
        <sz val="9"/>
        <color theme="1"/>
        <rFont val="Arial"/>
        <family val="2"/>
      </rPr>
      <t xml:space="preserve"> aposentados e </t>
    </r>
    <r>
      <rPr>
        <b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 xml:space="preserve"> pensionistas</t>
    </r>
  </si>
  <si>
    <r>
      <t xml:space="preserve">Folha de pagamento </t>
    </r>
    <r>
      <rPr>
        <b/>
        <sz val="9"/>
        <color theme="1"/>
        <rFont val="Arial"/>
        <family val="2"/>
      </rPr>
      <t>53</t>
    </r>
    <r>
      <rPr>
        <sz val="9"/>
        <color theme="1"/>
        <rFont val="Arial"/>
        <family val="2"/>
      </rPr>
      <t xml:space="preserve"> aposentados e </t>
    </r>
    <r>
      <rPr>
        <b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 xml:space="preserve"> pensionistas (Dezembro e 2ª Parcela do 13º Salário)</t>
    </r>
  </si>
  <si>
    <t>FUNDOS DE INVESTIMENTOS - JUNHO 2022</t>
  </si>
  <si>
    <t>FUNDOS DE INVESTIMENTOS - MAIO 2022</t>
  </si>
  <si>
    <t>FUNDOS DE INVESTIMENTOS - ABRIL 2022</t>
  </si>
  <si>
    <t>FUNDOS DE INVESTIMENTOS - MARÇO 2022</t>
  </si>
  <si>
    <t>Controle Cons &amp; Info LTDA (Mês JAN e FEV)</t>
  </si>
  <si>
    <t>Alex Coelho (Mês de JAN e FEV)</t>
  </si>
  <si>
    <t>FUNDOS DE INVESTIMENTOS - JANEIRO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</si>
</sst>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3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FF0000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i/>
      <sz val="16"/>
      <color theme="1"/>
      <name val="Arial"/>
      <family val="2"/>
    </font>
    <font>
      <b/>
      <i/>
      <sz val="16"/>
      <color indexed="8"/>
      <name val="Arial"/>
      <family val="2"/>
    </font>
    <font>
      <b/>
      <i/>
      <sz val="16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sz val="10.5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3"/>
      <color rgb="FFFF0000"/>
      <name val="Arial"/>
      <family val="2"/>
    </font>
    <font>
      <sz val="12"/>
      <color rgb="FF00B0F0"/>
      <name val="Calibri"/>
      <family val="2"/>
      <scheme val="minor"/>
    </font>
    <font>
      <b/>
      <sz val="11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2"/>
      <color indexed="8"/>
      <name val="Arial"/>
      <family val="2"/>
    </font>
    <font>
      <b/>
      <i/>
      <sz val="12"/>
      <color rgb="FF0070C0"/>
      <name val="Arial"/>
      <family val="2"/>
    </font>
    <font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b/>
      <i/>
      <sz val="9"/>
      <color theme="1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Arial"/>
      <family val="2"/>
    </font>
    <font>
      <sz val="9"/>
      <color rgb="FF0070C0"/>
      <name val="Arial"/>
      <family val="2"/>
    </font>
    <font>
      <b/>
      <sz val="9"/>
      <name val="Arial"/>
      <family val="2"/>
    </font>
    <font>
      <b/>
      <i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4" fontId="5" fillId="3" borderId="3" xfId="1" applyFont="1" applyFill="1" applyBorder="1" applyAlignment="1">
      <alignment horizontal="center"/>
    </xf>
    <xf numFmtId="44" fontId="10" fillId="0" borderId="9" xfId="1" applyFont="1" applyBorder="1" applyAlignment="1"/>
    <xf numFmtId="44" fontId="3" fillId="0" borderId="6" xfId="1" applyFont="1" applyBorder="1" applyAlignment="1">
      <alignment horizontal="center"/>
    </xf>
    <xf numFmtId="44" fontId="11" fillId="0" borderId="6" xfId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10" fillId="0" borderId="9" xfId="1" applyFont="1" applyBorder="1" applyAlignment="1">
      <alignment horizontal="center"/>
    </xf>
    <xf numFmtId="44" fontId="5" fillId="3" borderId="20" xfId="1" applyFont="1" applyFill="1" applyBorder="1" applyAlignment="1">
      <alignment horizontal="center"/>
    </xf>
    <xf numFmtId="44" fontId="9" fillId="0" borderId="10" xfId="1" applyFont="1" applyBorder="1"/>
    <xf numFmtId="44" fontId="3" fillId="0" borderId="21" xfId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4" fontId="8" fillId="0" borderId="6" xfId="1" applyFont="1" applyFill="1" applyBorder="1" applyAlignment="1">
      <alignment horizontal="center" vertical="center"/>
    </xf>
    <xf numFmtId="44" fontId="3" fillId="0" borderId="3" xfId="1" applyFont="1" applyBorder="1"/>
    <xf numFmtId="44" fontId="3" fillId="0" borderId="6" xfId="1" applyFont="1" applyBorder="1"/>
    <xf numFmtId="44" fontId="3" fillId="0" borderId="9" xfId="1" applyFont="1" applyBorder="1"/>
    <xf numFmtId="44" fontId="8" fillId="0" borderId="3" xfId="1" applyFont="1" applyFill="1" applyBorder="1" applyAlignment="1">
      <alignment horizontal="center" vertical="center"/>
    </xf>
    <xf numFmtId="44" fontId="4" fillId="3" borderId="9" xfId="0" applyNumberFormat="1" applyFont="1" applyFill="1" applyBorder="1"/>
    <xf numFmtId="44" fontId="14" fillId="3" borderId="6" xfId="0" applyNumberFormat="1" applyFont="1" applyFill="1" applyBorder="1"/>
    <xf numFmtId="44" fontId="14" fillId="3" borderId="9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8" fillId="0" borderId="6" xfId="1" applyFont="1" applyBorder="1" applyAlignment="1">
      <alignment horizontal="center" vertical="center"/>
    </xf>
    <xf numFmtId="44" fontId="8" fillId="4" borderId="6" xfId="1" applyFont="1" applyFill="1" applyBorder="1" applyAlignment="1">
      <alignment horizontal="center" vertical="center"/>
    </xf>
    <xf numFmtId="44" fontId="13" fillId="0" borderId="6" xfId="1" applyFont="1" applyBorder="1" applyAlignment="1">
      <alignment horizontal="center" vertical="center"/>
    </xf>
    <xf numFmtId="44" fontId="8" fillId="4" borderId="6" xfId="1" applyFont="1" applyFill="1" applyBorder="1"/>
    <xf numFmtId="44" fontId="8" fillId="0" borderId="6" xfId="1" applyFont="1" applyBorder="1"/>
    <xf numFmtId="44" fontId="8" fillId="0" borderId="3" xfId="1" applyFont="1" applyBorder="1" applyAlignment="1">
      <alignment horizontal="center" vertical="center"/>
    </xf>
    <xf numFmtId="44" fontId="13" fillId="4" borderId="6" xfId="1" applyFont="1" applyFill="1" applyBorder="1" applyAlignment="1">
      <alignment horizontal="center" vertical="center"/>
    </xf>
    <xf numFmtId="44" fontId="8" fillId="0" borderId="3" xfId="1" applyFont="1" applyBorder="1"/>
    <xf numFmtId="44" fontId="16" fillId="0" borderId="6" xfId="1" applyFont="1" applyBorder="1" applyAlignment="1">
      <alignment horizontal="center"/>
    </xf>
    <xf numFmtId="44" fontId="14" fillId="3" borderId="3" xfId="1" applyFont="1" applyFill="1" applyBorder="1" applyAlignment="1">
      <alignment horizontal="center"/>
    </xf>
    <xf numFmtId="44" fontId="14" fillId="0" borderId="9" xfId="1" applyFont="1" applyBorder="1" applyAlignment="1">
      <alignment horizontal="center"/>
    </xf>
    <xf numFmtId="8" fontId="7" fillId="0" borderId="11" xfId="1" applyNumberFormat="1" applyFont="1" applyBorder="1" applyAlignment="1">
      <alignment horizontal="center"/>
    </xf>
    <xf numFmtId="44" fontId="18" fillId="0" borderId="0" xfId="1" applyFont="1" applyAlignment="1"/>
    <xf numFmtId="44" fontId="18" fillId="0" borderId="0" xfId="1" applyFont="1" applyAlignment="1">
      <alignment horizontal="center"/>
    </xf>
    <xf numFmtId="44" fontId="7" fillId="0" borderId="0" xfId="1" applyFont="1" applyBorder="1" applyAlignment="1"/>
    <xf numFmtId="44" fontId="7" fillId="0" borderId="0" xfId="1" applyFont="1" applyAlignment="1"/>
    <xf numFmtId="44" fontId="7" fillId="0" borderId="0" xfId="1" applyFont="1" applyAlignment="1">
      <alignment horizontal="left"/>
    </xf>
    <xf numFmtId="44" fontId="0" fillId="0" borderId="0" xfId="0" applyNumberFormat="1"/>
    <xf numFmtId="0" fontId="19" fillId="0" borderId="0" xfId="0" applyFont="1" applyAlignment="1">
      <alignment horizontal="center"/>
    </xf>
    <xf numFmtId="44" fontId="20" fillId="3" borderId="0" xfId="1" applyFont="1" applyFill="1"/>
    <xf numFmtId="44" fontId="21" fillId="0" borderId="0" xfId="0" applyNumberFormat="1" applyFont="1"/>
    <xf numFmtId="44" fontId="5" fillId="0" borderId="6" xfId="1" applyFont="1" applyBorder="1" applyAlignment="1">
      <alignment horizontal="center"/>
    </xf>
    <xf numFmtId="44" fontId="8" fillId="0" borderId="6" xfId="1" applyFont="1" applyBorder="1" applyAlignment="1"/>
    <xf numFmtId="44" fontId="13" fillId="0" borderId="6" xfId="1" applyFont="1" applyBorder="1" applyAlignment="1"/>
    <xf numFmtId="44" fontId="13" fillId="0" borderId="9" xfId="1" applyFont="1" applyBorder="1" applyAlignment="1"/>
    <xf numFmtId="44" fontId="13" fillId="0" borderId="6" xfId="1" applyFont="1" applyBorder="1" applyAlignment="1">
      <alignment horizontal="center"/>
    </xf>
    <xf numFmtId="44" fontId="13" fillId="0" borderId="32" xfId="1" applyFont="1" applyBorder="1" applyAlignment="1">
      <alignment horizontal="center"/>
    </xf>
    <xf numFmtId="44" fontId="13" fillId="0" borderId="31" xfId="1" applyFont="1" applyBorder="1" applyAlignment="1">
      <alignment horizontal="center"/>
    </xf>
    <xf numFmtId="44" fontId="23" fillId="0" borderId="28" xfId="1" applyFont="1" applyBorder="1" applyAlignment="1">
      <alignment horizontal="center"/>
    </xf>
    <xf numFmtId="44" fontId="14" fillId="0" borderId="6" xfId="1" applyFont="1" applyBorder="1" applyAlignment="1">
      <alignment horizontal="center"/>
    </xf>
    <xf numFmtId="44" fontId="26" fillId="0" borderId="28" xfId="1" applyFont="1" applyBorder="1" applyAlignment="1">
      <alignment horizontal="center"/>
    </xf>
    <xf numFmtId="44" fontId="27" fillId="0" borderId="0" xfId="1" applyFont="1"/>
    <xf numFmtId="44" fontId="28" fillId="0" borderId="0" xfId="1" applyFont="1"/>
    <xf numFmtId="44" fontId="29" fillId="0" borderId="0" xfId="1" applyFont="1" applyFill="1"/>
    <xf numFmtId="44" fontId="8" fillId="0" borderId="6" xfId="1" applyFont="1" applyBorder="1" applyAlignment="1">
      <alignment horizontal="center"/>
    </xf>
    <xf numFmtId="44" fontId="7" fillId="0" borderId="11" xfId="0" applyNumberFormat="1" applyFont="1" applyBorder="1"/>
    <xf numFmtId="44" fontId="32" fillId="0" borderId="0" xfId="1" applyFont="1" applyBorder="1" applyAlignment="1"/>
    <xf numFmtId="44" fontId="32" fillId="0" borderId="0" xfId="1" applyFont="1" applyAlignment="1"/>
    <xf numFmtId="44" fontId="33" fillId="0" borderId="6" xfId="1" applyFont="1" applyBorder="1" applyAlignment="1"/>
    <xf numFmtId="44" fontId="33" fillId="0" borderId="6" xfId="1" applyFont="1" applyBorder="1" applyAlignment="1">
      <alignment horizontal="center"/>
    </xf>
    <xf numFmtId="44" fontId="27" fillId="0" borderId="35" xfId="1" applyFont="1" applyBorder="1"/>
    <xf numFmtId="44" fontId="28" fillId="0" borderId="35" xfId="1" applyFont="1" applyBorder="1"/>
    <xf numFmtId="44" fontId="24" fillId="3" borderId="35" xfId="1" applyFont="1" applyFill="1" applyBorder="1"/>
    <xf numFmtId="44" fontId="20" fillId="3" borderId="35" xfId="1" applyFont="1" applyFill="1" applyBorder="1"/>
    <xf numFmtId="44" fontId="25" fillId="0" borderId="35" xfId="0" applyNumberFormat="1" applyFont="1" applyBorder="1"/>
    <xf numFmtId="0" fontId="3" fillId="0" borderId="11" xfId="0" applyFont="1" applyBorder="1"/>
    <xf numFmtId="44" fontId="31" fillId="0" borderId="0" xfId="1" applyFont="1" applyAlignment="1">
      <alignment horizontal="right"/>
    </xf>
    <xf numFmtId="44" fontId="34" fillId="3" borderId="37" xfId="0" applyNumberFormat="1" applyFont="1" applyFill="1" applyBorder="1"/>
    <xf numFmtId="44" fontId="35" fillId="3" borderId="37" xfId="0" applyNumberFormat="1" applyFont="1" applyFill="1" applyBorder="1"/>
    <xf numFmtId="44" fontId="17" fillId="0" borderId="6" xfId="1" applyFont="1" applyBorder="1" applyAlignment="1"/>
    <xf numFmtId="44" fontId="17" fillId="0" borderId="6" xfId="1" applyFont="1" applyBorder="1"/>
    <xf numFmtId="44" fontId="33" fillId="0" borderId="10" xfId="1" applyFont="1" applyBorder="1"/>
    <xf numFmtId="0" fontId="36" fillId="2" borderId="6" xfId="0" applyFont="1" applyFill="1" applyBorder="1" applyAlignment="1">
      <alignment horizontal="center"/>
    </xf>
    <xf numFmtId="44" fontId="36" fillId="0" borderId="6" xfId="1" applyFont="1" applyBorder="1" applyAlignment="1">
      <alignment horizontal="center"/>
    </xf>
    <xf numFmtId="44" fontId="38" fillId="0" borderId="6" xfId="1" applyFont="1" applyBorder="1" applyAlignment="1">
      <alignment horizontal="center"/>
    </xf>
    <xf numFmtId="44" fontId="39" fillId="0" borderId="6" xfId="1" applyFont="1" applyBorder="1" applyAlignment="1">
      <alignment horizontal="center"/>
    </xf>
    <xf numFmtId="44" fontId="40" fillId="0" borderId="9" xfId="1" applyFont="1" applyBorder="1" applyAlignment="1">
      <alignment horizontal="center"/>
    </xf>
    <xf numFmtId="44" fontId="18" fillId="0" borderId="0" xfId="1" applyFont="1" applyBorder="1" applyAlignment="1"/>
    <xf numFmtId="0" fontId="42" fillId="0" borderId="0" xfId="0" applyFont="1"/>
    <xf numFmtId="44" fontId="9" fillId="0" borderId="6" xfId="1" applyFont="1" applyBorder="1" applyAlignment="1">
      <alignment horizontal="center"/>
    </xf>
    <xf numFmtId="44" fontId="32" fillId="0" borderId="11" xfId="1" applyFont="1" applyBorder="1" applyAlignment="1">
      <alignment vertical="center"/>
    </xf>
    <xf numFmtId="44" fontId="11" fillId="0" borderId="6" xfId="1" applyFont="1" applyBorder="1" applyAlignment="1"/>
    <xf numFmtId="44" fontId="44" fillId="0" borderId="9" xfId="1" applyFont="1" applyBorder="1" applyAlignment="1">
      <alignment horizontal="center"/>
    </xf>
    <xf numFmtId="44" fontId="17" fillId="0" borderId="9" xfId="1" applyFont="1" applyBorder="1" applyAlignment="1"/>
    <xf numFmtId="44" fontId="45" fillId="0" borderId="6" xfId="1" applyFont="1" applyBorder="1" applyAlignment="1"/>
    <xf numFmtId="44" fontId="45" fillId="0" borderId="31" xfId="1" applyFont="1" applyBorder="1" applyAlignment="1">
      <alignment horizontal="center"/>
    </xf>
    <xf numFmtId="44" fontId="43" fillId="0" borderId="9" xfId="1" applyFont="1" applyBorder="1" applyAlignment="1">
      <alignment horizontal="center"/>
    </xf>
    <xf numFmtId="44" fontId="46" fillId="0" borderId="6" xfId="1" applyFont="1" applyBorder="1" applyAlignment="1">
      <alignment horizontal="center"/>
    </xf>
    <xf numFmtId="44" fontId="0" fillId="0" borderId="0" xfId="1" applyFont="1"/>
    <xf numFmtId="0" fontId="5" fillId="3" borderId="24" xfId="0" applyFont="1" applyFill="1" applyBorder="1"/>
    <xf numFmtId="0" fontId="5" fillId="3" borderId="19" xfId="0" applyFont="1" applyFill="1" applyBorder="1"/>
    <xf numFmtId="44" fontId="5" fillId="3" borderId="5" xfId="1" applyFont="1" applyFill="1" applyBorder="1" applyAlignment="1"/>
    <xf numFmtId="44" fontId="3" fillId="0" borderId="2" xfId="1" applyFont="1" applyBorder="1"/>
    <xf numFmtId="44" fontId="3" fillId="0" borderId="5" xfId="1" applyFont="1" applyBorder="1"/>
    <xf numFmtId="44" fontId="5" fillId="3" borderId="5" xfId="1" applyFont="1" applyFill="1" applyBorder="1"/>
    <xf numFmtId="44" fontId="5" fillId="3" borderId="8" xfId="1" applyFont="1" applyFill="1" applyBorder="1"/>
    <xf numFmtId="44" fontId="33" fillId="3" borderId="6" xfId="0" applyNumberFormat="1" applyFont="1" applyFill="1" applyBorder="1"/>
    <xf numFmtId="44" fontId="33" fillId="3" borderId="9" xfId="0" applyNumberFormat="1" applyFont="1" applyFill="1" applyBorder="1"/>
    <xf numFmtId="44" fontId="43" fillId="3" borderId="9" xfId="0" applyNumberFormat="1" applyFont="1" applyFill="1" applyBorder="1"/>
    <xf numFmtId="0" fontId="43" fillId="0" borderId="0" xfId="0" applyFont="1" applyAlignment="1">
      <alignment horizontal="center"/>
    </xf>
    <xf numFmtId="44" fontId="10" fillId="0" borderId="3" xfId="1" applyFont="1" applyFill="1" applyBorder="1" applyAlignment="1">
      <alignment horizontal="center" vertical="center"/>
    </xf>
    <xf numFmtId="44" fontId="50" fillId="0" borderId="6" xfId="1" applyFont="1" applyFill="1" applyBorder="1" applyAlignment="1">
      <alignment horizontal="center" vertical="center"/>
    </xf>
    <xf numFmtId="44" fontId="10" fillId="0" borderId="6" xfId="1" applyFont="1" applyFill="1" applyBorder="1" applyAlignment="1">
      <alignment horizontal="center" vertical="center"/>
    </xf>
    <xf numFmtId="44" fontId="3" fillId="0" borderId="5" xfId="1" applyFont="1" applyBorder="1" applyAlignment="1"/>
    <xf numFmtId="0" fontId="37" fillId="0" borderId="4" xfId="0" applyFont="1" applyBorder="1" applyAlignment="1">
      <alignment horizontal="center"/>
    </xf>
    <xf numFmtId="0" fontId="51" fillId="0" borderId="0" xfId="0" applyFont="1"/>
    <xf numFmtId="44" fontId="36" fillId="3" borderId="3" xfId="1" applyFont="1" applyFill="1" applyBorder="1" applyAlignment="1">
      <alignment horizontal="center"/>
    </xf>
    <xf numFmtId="44" fontId="37" fillId="0" borderId="6" xfId="1" applyFont="1" applyBorder="1" applyAlignment="1"/>
    <xf numFmtId="44" fontId="38" fillId="0" borderId="6" xfId="1" applyFont="1" applyBorder="1" applyAlignment="1"/>
    <xf numFmtId="44" fontId="40" fillId="0" borderId="6" xfId="1" applyFont="1" applyBorder="1" applyAlignment="1"/>
    <xf numFmtId="44" fontId="40" fillId="0" borderId="9" xfId="1" applyFont="1" applyBorder="1" applyAlignment="1"/>
    <xf numFmtId="0" fontId="37" fillId="0" borderId="0" xfId="0" applyFont="1"/>
    <xf numFmtId="44" fontId="37" fillId="0" borderId="6" xfId="1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44" fontId="36" fillId="3" borderId="20" xfId="1" applyFont="1" applyFill="1" applyBorder="1" applyAlignment="1">
      <alignment horizontal="center"/>
    </xf>
    <xf numFmtId="44" fontId="37" fillId="0" borderId="21" xfId="1" applyFont="1" applyBorder="1"/>
    <xf numFmtId="0" fontId="52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37" fillId="0" borderId="1" xfId="0" applyFont="1" applyBorder="1" applyAlignment="1">
      <alignment horizontal="center"/>
    </xf>
    <xf numFmtId="44" fontId="37" fillId="0" borderId="6" xfId="1" applyFont="1" applyBorder="1"/>
    <xf numFmtId="0" fontId="37" fillId="0" borderId="29" xfId="0" applyFont="1" applyBorder="1" applyAlignment="1">
      <alignment horizontal="center"/>
    </xf>
    <xf numFmtId="44" fontId="37" fillId="0" borderId="9" xfId="1" applyFont="1" applyBorder="1"/>
    <xf numFmtId="0" fontId="56" fillId="0" borderId="0" xfId="0" applyFont="1"/>
    <xf numFmtId="0" fontId="37" fillId="0" borderId="5" xfId="0" applyFont="1" applyBorder="1"/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5" xfId="1" applyFont="1" applyBorder="1"/>
    <xf numFmtId="0" fontId="37" fillId="0" borderId="4" xfId="0" applyFont="1" applyBorder="1"/>
    <xf numFmtId="44" fontId="58" fillId="0" borderId="6" xfId="1" applyFont="1" applyBorder="1" applyAlignment="1"/>
    <xf numFmtId="44" fontId="46" fillId="0" borderId="6" xfId="1" applyFont="1" applyBorder="1" applyAlignment="1"/>
    <xf numFmtId="0" fontId="0" fillId="0" borderId="30" xfId="0" applyBorder="1" applyAlignment="1">
      <alignment horizontal="center"/>
    </xf>
    <xf numFmtId="44" fontId="0" fillId="0" borderId="30" xfId="1" applyFont="1" applyBorder="1"/>
    <xf numFmtId="0" fontId="59" fillId="0" borderId="0" xfId="0" applyFont="1"/>
    <xf numFmtId="44" fontId="15" fillId="0" borderId="5" xfId="1" applyFont="1" applyBorder="1" applyAlignment="1"/>
    <xf numFmtId="44" fontId="15" fillId="0" borderId="8" xfId="1" applyFont="1" applyBorder="1" applyAlignment="1"/>
    <xf numFmtId="44" fontId="37" fillId="0" borderId="0" xfId="0" applyNumberFormat="1" applyFont="1"/>
    <xf numFmtId="44" fontId="0" fillId="0" borderId="5" xfId="1" applyFon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5" xfId="0" applyBorder="1"/>
    <xf numFmtId="44" fontId="2" fillId="0" borderId="5" xfId="0" applyNumberFormat="1" applyFont="1" applyBorder="1"/>
    <xf numFmtId="44" fontId="60" fillId="0" borderId="0" xfId="0" applyNumberFormat="1" applyFont="1"/>
    <xf numFmtId="44" fontId="49" fillId="0" borderId="35" xfId="1" applyFont="1" applyBorder="1"/>
    <xf numFmtId="44" fontId="34" fillId="0" borderId="35" xfId="0" applyNumberFormat="1" applyFont="1" applyBorder="1"/>
    <xf numFmtId="44" fontId="49" fillId="0" borderId="35" xfId="1" applyFont="1" applyFill="1" applyBorder="1"/>
    <xf numFmtId="44" fontId="27" fillId="0" borderId="35" xfId="1" applyFont="1" applyFill="1" applyBorder="1"/>
    <xf numFmtId="44" fontId="24" fillId="0" borderId="35" xfId="1" applyFont="1" applyFill="1" applyBorder="1"/>
    <xf numFmtId="44" fontId="20" fillId="0" borderId="35" xfId="1" applyFont="1" applyFill="1" applyBorder="1"/>
    <xf numFmtId="0" fontId="2" fillId="0" borderId="35" xfId="0" applyFont="1" applyBorder="1" applyAlignment="1">
      <alignment horizontal="center"/>
    </xf>
    <xf numFmtId="44" fontId="29" fillId="0" borderId="35" xfId="1" applyFont="1" applyFill="1" applyBorder="1"/>
    <xf numFmtId="44" fontId="21" fillId="0" borderId="35" xfId="0" applyNumberFormat="1" applyFont="1" applyBorder="1"/>
    <xf numFmtId="44" fontId="20" fillId="0" borderId="0" xfId="1" applyFont="1" applyFill="1"/>
    <xf numFmtId="44" fontId="27" fillId="0" borderId="0" xfId="1" applyFont="1" applyFill="1"/>
    <xf numFmtId="0" fontId="37" fillId="0" borderId="12" xfId="0" applyFont="1" applyBorder="1"/>
    <xf numFmtId="0" fontId="37" fillId="0" borderId="19" xfId="0" applyFont="1" applyBorder="1"/>
    <xf numFmtId="44" fontId="37" fillId="0" borderId="27" xfId="1" applyFont="1" applyBorder="1"/>
    <xf numFmtId="44" fontId="40" fillId="0" borderId="10" xfId="1" applyFont="1" applyBorder="1"/>
    <xf numFmtId="44" fontId="39" fillId="0" borderId="2" xfId="1" applyFont="1" applyFill="1" applyBorder="1" applyAlignment="1">
      <alignment horizontal="center" vertical="center"/>
    </xf>
    <xf numFmtId="44" fontId="39" fillId="0" borderId="5" xfId="1" applyFont="1" applyFill="1" applyBorder="1" applyAlignment="1">
      <alignment horizontal="center" vertical="center"/>
    </xf>
    <xf numFmtId="44" fontId="20" fillId="3" borderId="37" xfId="0" applyNumberFormat="1" applyFont="1" applyFill="1" applyBorder="1"/>
    <xf numFmtId="44" fontId="20" fillId="3" borderId="37" xfId="0" applyNumberFormat="1" applyFont="1" applyFill="1" applyBorder="1" applyAlignment="1">
      <alignment vertical="center"/>
    </xf>
    <xf numFmtId="44" fontId="33" fillId="3" borderId="37" xfId="0" applyNumberFormat="1" applyFont="1" applyFill="1" applyBorder="1"/>
    <xf numFmtId="44" fontId="62" fillId="3" borderId="3" xfId="1" applyFont="1" applyFill="1" applyBorder="1" applyAlignment="1">
      <alignment horizontal="center"/>
    </xf>
    <xf numFmtId="44" fontId="22" fillId="0" borderId="6" xfId="1" applyFont="1" applyBorder="1" applyAlignment="1"/>
    <xf numFmtId="44" fontId="22" fillId="0" borderId="5" xfId="1" applyFont="1" applyBorder="1"/>
    <xf numFmtId="44" fontId="63" fillId="0" borderId="6" xfId="1" applyFont="1" applyBorder="1" applyAlignment="1"/>
    <xf numFmtId="44" fontId="64" fillId="0" borderId="6" xfId="1" applyFont="1" applyBorder="1" applyAlignment="1"/>
    <xf numFmtId="44" fontId="65" fillId="0" borderId="9" xfId="1" applyFont="1" applyBorder="1" applyAlignment="1"/>
    <xf numFmtId="0" fontId="22" fillId="0" borderId="0" xfId="0" applyFont="1"/>
    <xf numFmtId="0" fontId="62" fillId="2" borderId="6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44" fontId="22" fillId="0" borderId="6" xfId="1" applyFont="1" applyBorder="1" applyAlignment="1">
      <alignment horizontal="center"/>
    </xf>
    <xf numFmtId="0" fontId="22" fillId="0" borderId="5" xfId="0" applyFont="1" applyBorder="1"/>
    <xf numFmtId="44" fontId="63" fillId="0" borderId="6" xfId="1" applyFont="1" applyBorder="1" applyAlignment="1">
      <alignment horizontal="center"/>
    </xf>
    <xf numFmtId="44" fontId="66" fillId="0" borderId="6" xfId="1" applyFont="1" applyBorder="1" applyAlignment="1">
      <alignment horizontal="center"/>
    </xf>
    <xf numFmtId="44" fontId="64" fillId="0" borderId="6" xfId="1" applyFont="1" applyBorder="1" applyAlignment="1">
      <alignment horizontal="center"/>
    </xf>
    <xf numFmtId="44" fontId="65" fillId="0" borderId="9" xfId="1" applyFont="1" applyBorder="1" applyAlignment="1">
      <alignment horizontal="center"/>
    </xf>
    <xf numFmtId="44" fontId="62" fillId="3" borderId="20" xfId="1" applyFont="1" applyFill="1" applyBorder="1" applyAlignment="1">
      <alignment horizontal="center"/>
    </xf>
    <xf numFmtId="44" fontId="63" fillId="0" borderId="10" xfId="1" applyFont="1" applyBorder="1"/>
    <xf numFmtId="0" fontId="22" fillId="0" borderId="7" xfId="0" applyFont="1" applyBorder="1" applyAlignment="1">
      <alignment horizontal="center"/>
    </xf>
    <xf numFmtId="44" fontId="22" fillId="0" borderId="21" xfId="1" applyFont="1" applyBorder="1"/>
    <xf numFmtId="44" fontId="63" fillId="0" borderId="9" xfId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center"/>
    </xf>
    <xf numFmtId="44" fontId="66" fillId="0" borderId="2" xfId="1" applyFont="1" applyFill="1" applyBorder="1" applyAlignment="1">
      <alignment horizontal="center" vertical="center"/>
    </xf>
    <xf numFmtId="44" fontId="64" fillId="0" borderId="3" xfId="1" applyFont="1" applyBorder="1"/>
    <xf numFmtId="44" fontId="66" fillId="0" borderId="5" xfId="1" applyFont="1" applyFill="1" applyBorder="1" applyAlignment="1">
      <alignment horizontal="center" vertical="center"/>
    </xf>
    <xf numFmtId="44" fontId="64" fillId="0" borderId="6" xfId="1" applyFont="1" applyBorder="1"/>
    <xf numFmtId="44" fontId="67" fillId="0" borderId="6" xfId="1" applyFont="1" applyBorder="1"/>
    <xf numFmtId="0" fontId="22" fillId="0" borderId="12" xfId="0" applyFont="1" applyBorder="1"/>
    <xf numFmtId="0" fontId="22" fillId="0" borderId="19" xfId="0" applyFont="1" applyBorder="1"/>
    <xf numFmtId="44" fontId="22" fillId="0" borderId="3" xfId="1" applyFont="1" applyBorder="1"/>
    <xf numFmtId="44" fontId="22" fillId="0" borderId="6" xfId="1" applyFont="1" applyBorder="1"/>
    <xf numFmtId="0" fontId="22" fillId="0" borderId="29" xfId="0" applyFont="1" applyBorder="1" applyAlignment="1">
      <alignment horizontal="center"/>
    </xf>
    <xf numFmtId="44" fontId="22" fillId="0" borderId="9" xfId="1" applyFont="1" applyBorder="1"/>
    <xf numFmtId="44" fontId="5" fillId="3" borderId="5" xfId="0" applyNumberFormat="1" applyFont="1" applyFill="1" applyBorder="1"/>
    <xf numFmtId="44" fontId="9" fillId="3" borderId="6" xfId="1" applyFont="1" applyFill="1" applyBorder="1"/>
    <xf numFmtId="44" fontId="5" fillId="3" borderId="8" xfId="0" applyNumberFormat="1" applyFont="1" applyFill="1" applyBorder="1"/>
    <xf numFmtId="44" fontId="9" fillId="3" borderId="9" xfId="1" applyFont="1" applyFill="1" applyBorder="1"/>
    <xf numFmtId="44" fontId="22" fillId="0" borderId="5" xfId="1" applyFont="1" applyBorder="1" applyAlignment="1"/>
    <xf numFmtId="44" fontId="67" fillId="0" borderId="3" xfId="1" applyFont="1" applyBorder="1"/>
    <xf numFmtId="44" fontId="5" fillId="3" borderId="9" xfId="0" applyNumberFormat="1" applyFont="1" applyFill="1" applyBorder="1"/>
    <xf numFmtId="44" fontId="65" fillId="0" borderId="6" xfId="1" applyFont="1" applyBorder="1" applyAlignment="1"/>
    <xf numFmtId="0" fontId="70" fillId="0" borderId="0" xfId="0" applyFont="1"/>
    <xf numFmtId="0" fontId="71" fillId="0" borderId="0" xfId="0" applyFont="1" applyAlignment="1">
      <alignment horizontal="center"/>
    </xf>
    <xf numFmtId="44" fontId="66" fillId="0" borderId="3" xfId="1" applyFont="1" applyFill="1" applyBorder="1" applyAlignment="1">
      <alignment horizontal="center" vertical="center"/>
    </xf>
    <xf numFmtId="44" fontId="66" fillId="0" borderId="6" xfId="1" applyFont="1" applyFill="1" applyBorder="1" applyAlignment="1">
      <alignment horizontal="center" vertical="center"/>
    </xf>
    <xf numFmtId="44" fontId="22" fillId="0" borderId="27" xfId="1" applyFont="1" applyBorder="1"/>
    <xf numFmtId="44" fontId="5" fillId="3" borderId="6" xfId="0" applyNumberFormat="1" applyFont="1" applyFill="1" applyBorder="1"/>
    <xf numFmtId="44" fontId="72" fillId="0" borderId="41" xfId="1" applyFont="1" applyBorder="1"/>
    <xf numFmtId="44" fontId="72" fillId="0" borderId="42" xfId="1" applyFont="1" applyBorder="1"/>
    <xf numFmtId="44" fontId="9" fillId="3" borderId="42" xfId="1" applyFont="1" applyFill="1" applyBorder="1"/>
    <xf numFmtId="44" fontId="9" fillId="3" borderId="43" xfId="1" applyFont="1" applyFill="1" applyBorder="1"/>
    <xf numFmtId="44" fontId="9" fillId="3" borderId="6" xfId="0" applyNumberFormat="1" applyFont="1" applyFill="1" applyBorder="1"/>
    <xf numFmtId="44" fontId="22" fillId="0" borderId="0" xfId="0" applyNumberFormat="1" applyFont="1"/>
    <xf numFmtId="44" fontId="22" fillId="0" borderId="2" xfId="1" applyFont="1" applyBorder="1"/>
    <xf numFmtId="44" fontId="65" fillId="0" borderId="3" xfId="1" applyFont="1" applyFill="1" applyBorder="1" applyAlignment="1">
      <alignment horizontal="center" vertical="center"/>
    </xf>
    <xf numFmtId="44" fontId="72" fillId="0" borderId="6" xfId="1" applyFont="1" applyFill="1" applyBorder="1" applyAlignment="1">
      <alignment horizontal="center" vertical="center"/>
    </xf>
    <xf numFmtId="44" fontId="65" fillId="0" borderId="6" xfId="1" applyFont="1" applyFill="1" applyBorder="1" applyAlignment="1">
      <alignment horizontal="center" vertical="center"/>
    </xf>
    <xf numFmtId="0" fontId="62" fillId="3" borderId="24" xfId="0" applyFont="1" applyFill="1" applyBorder="1"/>
    <xf numFmtId="0" fontId="62" fillId="3" borderId="19" xfId="0" applyFont="1" applyFill="1" applyBorder="1"/>
    <xf numFmtId="44" fontId="33" fillId="3" borderId="37" xfId="0" applyNumberFormat="1" applyFont="1" applyFill="1" applyBorder="1" applyAlignment="1">
      <alignment vertical="center"/>
    </xf>
    <xf numFmtId="44" fontId="9" fillId="3" borderId="9" xfId="0" applyNumberFormat="1" applyFont="1" applyFill="1" applyBorder="1"/>
    <xf numFmtId="0" fontId="22" fillId="0" borderId="2" xfId="0" applyFont="1" applyBorder="1"/>
    <xf numFmtId="44" fontId="73" fillId="0" borderId="6" xfId="1" applyFont="1" applyBorder="1"/>
    <xf numFmtId="44" fontId="66" fillId="0" borderId="6" xfId="1" applyFont="1" applyBorder="1" applyAlignment="1"/>
    <xf numFmtId="0" fontId="22" fillId="0" borderId="4" xfId="0" applyFont="1" applyBorder="1"/>
    <xf numFmtId="44" fontId="73" fillId="0" borderId="3" xfId="1" applyFont="1" applyBorder="1"/>
    <xf numFmtId="44" fontId="9" fillId="0" borderId="9" xfId="1" applyFont="1" applyBorder="1" applyAlignment="1">
      <alignment horizontal="center"/>
    </xf>
    <xf numFmtId="44" fontId="74" fillId="0" borderId="6" xfId="1" applyFont="1" applyBorder="1" applyAlignment="1">
      <alignment horizontal="center"/>
    </xf>
    <xf numFmtId="44" fontId="28" fillId="0" borderId="0" xfId="1" applyFont="1" applyFill="1"/>
    <xf numFmtId="0" fontId="22" fillId="0" borderId="0" xfId="0" applyFont="1" applyAlignment="1">
      <alignment horizontal="center"/>
    </xf>
    <xf numFmtId="44" fontId="67" fillId="0" borderId="0" xfId="1" applyFont="1" applyFill="1"/>
    <xf numFmtId="44" fontId="62" fillId="0" borderId="0" xfId="0" applyNumberFormat="1" applyFont="1"/>
    <xf numFmtId="44" fontId="66" fillId="0" borderId="0" xfId="1" applyFont="1" applyFill="1"/>
    <xf numFmtId="44" fontId="63" fillId="0" borderId="0" xfId="1" applyFont="1" applyFill="1"/>
    <xf numFmtId="44" fontId="66" fillId="0" borderId="5" xfId="1" applyFont="1" applyBorder="1"/>
    <xf numFmtId="44" fontId="66" fillId="0" borderId="2" xfId="1" applyFont="1" applyFill="1" applyBorder="1"/>
    <xf numFmtId="44" fontId="66" fillId="0" borderId="5" xfId="1" applyFont="1" applyFill="1" applyBorder="1"/>
    <xf numFmtId="44" fontId="66" fillId="0" borderId="5" xfId="1" applyFont="1" applyFill="1" applyBorder="1" applyAlignment="1">
      <alignment horizontal="right" vertical="top"/>
    </xf>
    <xf numFmtId="44" fontId="62" fillId="0" borderId="6" xfId="1" applyFont="1" applyBorder="1" applyAlignment="1">
      <alignment horizontal="center"/>
    </xf>
    <xf numFmtId="44" fontId="66" fillId="0" borderId="5" xfId="1" applyFont="1" applyFill="1" applyBorder="1" applyAlignment="1">
      <alignment horizontal="center"/>
    </xf>
    <xf numFmtId="44" fontId="22" fillId="0" borderId="0" xfId="1" applyFont="1" applyAlignment="1">
      <alignment horizontal="center"/>
    </xf>
    <xf numFmtId="44" fontId="64" fillId="0" borderId="0" xfId="1" applyFont="1" applyFill="1"/>
    <xf numFmtId="44" fontId="10" fillId="3" borderId="6" xfId="1" applyFont="1" applyFill="1" applyBorder="1"/>
    <xf numFmtId="44" fontId="10" fillId="0" borderId="0" xfId="1" applyFont="1" applyFill="1"/>
    <xf numFmtId="44" fontId="9" fillId="0" borderId="0" xfId="1" applyFont="1" applyFill="1"/>
    <xf numFmtId="44" fontId="73" fillId="0" borderId="6" xfId="1" applyFont="1" applyFill="1" applyBorder="1" applyAlignment="1">
      <alignment horizontal="center" vertical="center"/>
    </xf>
    <xf numFmtId="44" fontId="58" fillId="0" borderId="6" xfId="1" applyFont="1" applyBorder="1"/>
    <xf numFmtId="44" fontId="46" fillId="0" borderId="3" xfId="1" applyFont="1" applyBorder="1"/>
    <xf numFmtId="44" fontId="46" fillId="0" borderId="6" xfId="1" applyFont="1" applyBorder="1"/>
    <xf numFmtId="44" fontId="9" fillId="3" borderId="37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7" fillId="0" borderId="0" xfId="1" applyFont="1" applyAlignment="1">
      <alignment horizontal="right"/>
    </xf>
    <xf numFmtId="44" fontId="7" fillId="0" borderId="0" xfId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16" fillId="0" borderId="12" xfId="0" applyNumberFormat="1" applyFont="1" applyBorder="1" applyAlignment="1">
      <alignment horizontal="center"/>
    </xf>
    <xf numFmtId="14" fontId="16" fillId="0" borderId="19" xfId="0" applyNumberFormat="1" applyFont="1" applyBorder="1" applyAlignment="1">
      <alignment horizontal="center"/>
    </xf>
    <xf numFmtId="14" fontId="16" fillId="0" borderId="16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0" fillId="0" borderId="0" xfId="1" applyFont="1" applyAlignment="1">
      <alignment horizontal="right"/>
    </xf>
    <xf numFmtId="44" fontId="7" fillId="0" borderId="0" xfId="1" applyFont="1" applyAlignment="1">
      <alignment horizontal="center"/>
    </xf>
    <xf numFmtId="44" fontId="32" fillId="0" borderId="11" xfId="1" applyFont="1" applyBorder="1" applyAlignment="1">
      <alignment horizontal="center"/>
    </xf>
    <xf numFmtId="0" fontId="37" fillId="0" borderId="4" xfId="0" applyFont="1" applyBorder="1" applyAlignment="1">
      <alignment horizontal="left"/>
    </xf>
    <xf numFmtId="0" fontId="37" fillId="0" borderId="5" xfId="0" applyFont="1" applyBorder="1" applyAlignment="1">
      <alignment horizontal="left"/>
    </xf>
    <xf numFmtId="0" fontId="43" fillId="0" borderId="25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19" fillId="3" borderId="3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4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14" fontId="37" fillId="0" borderId="5" xfId="0" applyNumberFormat="1" applyFont="1" applyBorder="1" applyAlignment="1">
      <alignment horizontal="center"/>
    </xf>
    <xf numFmtId="0" fontId="36" fillId="2" borderId="5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3" borderId="3" xfId="0" applyFont="1" applyFill="1" applyBorder="1" applyAlignment="1">
      <alignment horizontal="left"/>
    </xf>
    <xf numFmtId="0" fontId="37" fillId="0" borderId="4" xfId="0" applyFont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44" fontId="18" fillId="0" borderId="0" xfId="1" applyFont="1" applyAlignment="1">
      <alignment horizontal="right"/>
    </xf>
    <xf numFmtId="44" fontId="31" fillId="0" borderId="0" xfId="1" applyFont="1" applyAlignment="1">
      <alignment horizontal="right"/>
    </xf>
    <xf numFmtId="44" fontId="18" fillId="0" borderId="0" xfId="1" applyFont="1" applyAlignment="1">
      <alignment horizontal="center"/>
    </xf>
    <xf numFmtId="44" fontId="32" fillId="0" borderId="11" xfId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/>
    </xf>
    <xf numFmtId="0" fontId="22" fillId="0" borderId="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62" fillId="3" borderId="1" xfId="0" applyFont="1" applyFill="1" applyBorder="1" applyAlignment="1">
      <alignment horizontal="center"/>
    </xf>
    <xf numFmtId="0" fontId="62" fillId="3" borderId="2" xfId="0" applyFont="1" applyFill="1" applyBorder="1" applyAlignment="1">
      <alignment horizontal="center"/>
    </xf>
    <xf numFmtId="0" fontId="62" fillId="3" borderId="3" xfId="0" applyFont="1" applyFill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44" fontId="32" fillId="0" borderId="0" xfId="1" applyFont="1" applyBorder="1" applyAlignment="1">
      <alignment horizontal="center"/>
    </xf>
    <xf numFmtId="44" fontId="75" fillId="0" borderId="0" xfId="1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62" fillId="2" borderId="5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4" fontId="22" fillId="0" borderId="5" xfId="0" applyNumberFormat="1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22" fillId="0" borderId="24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62" fillId="3" borderId="22" xfId="0" applyFont="1" applyFill="1" applyBorder="1" applyAlignment="1">
      <alignment horizontal="left"/>
    </xf>
    <xf numFmtId="0" fontId="62" fillId="3" borderId="23" xfId="0" applyFont="1" applyFill="1" applyBorder="1" applyAlignment="1">
      <alignment horizontal="left"/>
    </xf>
    <xf numFmtId="0" fontId="62" fillId="3" borderId="15" xfId="0" applyFont="1" applyFill="1" applyBorder="1" applyAlignment="1">
      <alignment horizontal="left"/>
    </xf>
    <xf numFmtId="0" fontId="22" fillId="0" borderId="2" xfId="0" applyFont="1" applyBorder="1" applyAlignment="1">
      <alignment horizontal="center" vertical="center"/>
    </xf>
    <xf numFmtId="0" fontId="14" fillId="3" borderId="37" xfId="0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/>
    </xf>
    <xf numFmtId="44" fontId="74" fillId="0" borderId="39" xfId="1" applyFont="1" applyBorder="1" applyAlignment="1">
      <alignment horizontal="center"/>
    </xf>
    <xf numFmtId="44" fontId="74" fillId="0" borderId="40" xfId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2" fillId="0" borderId="5" xfId="0" applyFont="1" applyBorder="1"/>
    <xf numFmtId="0" fontId="69" fillId="3" borderId="7" xfId="0" applyFont="1" applyFill="1" applyBorder="1" applyAlignment="1">
      <alignment horizontal="center"/>
    </xf>
    <xf numFmtId="0" fontId="69" fillId="3" borderId="8" xfId="0" applyFont="1" applyFill="1" applyBorder="1" applyAlignment="1">
      <alignment horizontal="center"/>
    </xf>
    <xf numFmtId="0" fontId="69" fillId="3" borderId="1" xfId="0" applyFont="1" applyFill="1" applyBorder="1" applyAlignment="1">
      <alignment horizontal="center"/>
    </xf>
    <xf numFmtId="0" fontId="69" fillId="3" borderId="2" xfId="0" applyFont="1" applyFill="1" applyBorder="1" applyAlignment="1">
      <alignment horizontal="center"/>
    </xf>
    <xf numFmtId="0" fontId="69" fillId="3" borderId="3" xfId="0" applyFont="1" applyFill="1" applyBorder="1" applyAlignment="1">
      <alignment horizontal="center"/>
    </xf>
    <xf numFmtId="0" fontId="22" fillId="0" borderId="12" xfId="0" applyFont="1" applyBorder="1"/>
    <xf numFmtId="0" fontId="22" fillId="0" borderId="19" xfId="0" applyFont="1" applyBorder="1"/>
    <xf numFmtId="0" fontId="22" fillId="0" borderId="16" xfId="0" applyFont="1" applyBorder="1"/>
    <xf numFmtId="0" fontId="62" fillId="3" borderId="25" xfId="0" applyFont="1" applyFill="1" applyBorder="1" applyAlignment="1">
      <alignment horizontal="center"/>
    </xf>
    <xf numFmtId="0" fontId="62" fillId="3" borderId="18" xfId="0" applyFont="1" applyFill="1" applyBorder="1" applyAlignment="1">
      <alignment horizontal="center"/>
    </xf>
    <xf numFmtId="0" fontId="62" fillId="3" borderId="17" xfId="0" applyFont="1" applyFill="1" applyBorder="1" applyAlignment="1">
      <alignment horizontal="center"/>
    </xf>
    <xf numFmtId="0" fontId="62" fillId="3" borderId="4" xfId="0" applyFont="1" applyFill="1" applyBorder="1" applyAlignment="1">
      <alignment horizontal="center"/>
    </xf>
    <xf numFmtId="0" fontId="62" fillId="3" borderId="5" xfId="0" applyFont="1" applyFill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44" fontId="57" fillId="0" borderId="39" xfId="1" applyFont="1" applyBorder="1" applyAlignment="1">
      <alignment horizontal="center"/>
    </xf>
    <xf numFmtId="44" fontId="57" fillId="0" borderId="40" xfId="1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70" fillId="0" borderId="4" xfId="0" applyFont="1" applyBorder="1" applyAlignment="1">
      <alignment horizontal="left"/>
    </xf>
    <xf numFmtId="0" fontId="70" fillId="0" borderId="5" xfId="0" applyFont="1" applyBorder="1" applyAlignment="1">
      <alignment horizontal="left"/>
    </xf>
    <xf numFmtId="0" fontId="14" fillId="0" borderId="0" xfId="0" applyFont="1" applyAlignment="1">
      <alignment horizontal="center"/>
    </xf>
    <xf numFmtId="44" fontId="61" fillId="0" borderId="11" xfId="1" applyFont="1" applyBorder="1" applyAlignment="1">
      <alignment horizontal="center"/>
    </xf>
    <xf numFmtId="0" fontId="68" fillId="3" borderId="7" xfId="0" applyFont="1" applyFill="1" applyBorder="1" applyAlignment="1">
      <alignment horizontal="center"/>
    </xf>
    <xf numFmtId="0" fontId="68" fillId="3" borderId="8" xfId="0" applyFont="1" applyFill="1" applyBorder="1" applyAlignment="1">
      <alignment horizontal="center"/>
    </xf>
    <xf numFmtId="0" fontId="68" fillId="3" borderId="1" xfId="0" applyFont="1" applyFill="1" applyBorder="1" applyAlignment="1">
      <alignment horizontal="center"/>
    </xf>
    <xf numFmtId="0" fontId="68" fillId="3" borderId="2" xfId="0" applyFont="1" applyFill="1" applyBorder="1" applyAlignment="1">
      <alignment horizontal="center"/>
    </xf>
    <xf numFmtId="0" fontId="68" fillId="3" borderId="3" xfId="0" applyFont="1" applyFill="1" applyBorder="1" applyAlignment="1">
      <alignment horizontal="center"/>
    </xf>
    <xf numFmtId="0" fontId="62" fillId="3" borderId="24" xfId="0" applyFont="1" applyFill="1" applyBorder="1" applyAlignment="1">
      <alignment horizontal="center"/>
    </xf>
    <xf numFmtId="0" fontId="62" fillId="3" borderId="19" xfId="0" applyFont="1" applyFill="1" applyBorder="1" applyAlignment="1">
      <alignment horizontal="center"/>
    </xf>
    <xf numFmtId="0" fontId="62" fillId="3" borderId="37" xfId="0" applyFont="1" applyFill="1" applyBorder="1" applyAlignment="1">
      <alignment horizontal="center"/>
    </xf>
    <xf numFmtId="0" fontId="22" fillId="0" borderId="4" xfId="0" applyFont="1" applyBorder="1"/>
    <xf numFmtId="0" fontId="22" fillId="0" borderId="24" xfId="0" applyFont="1" applyBorder="1"/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53" fillId="3" borderId="1" xfId="0" applyFont="1" applyFill="1" applyBorder="1" applyAlignment="1">
      <alignment horizontal="center"/>
    </xf>
    <xf numFmtId="0" fontId="53" fillId="3" borderId="2" xfId="0" applyFont="1" applyFill="1" applyBorder="1" applyAlignment="1">
      <alignment horizontal="center"/>
    </xf>
    <xf numFmtId="0" fontId="53" fillId="3" borderId="3" xfId="0" applyFont="1" applyFill="1" applyBorder="1" applyAlignment="1">
      <alignment horizontal="center"/>
    </xf>
    <xf numFmtId="0" fontId="37" fillId="0" borderId="7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6" fillId="3" borderId="1" xfId="0" applyFont="1" applyFill="1" applyBorder="1" applyAlignment="1">
      <alignment horizontal="center"/>
    </xf>
    <xf numFmtId="0" fontId="36" fillId="3" borderId="2" xfId="0" applyFont="1" applyFill="1" applyBorder="1" applyAlignment="1">
      <alignment horizontal="center"/>
    </xf>
    <xf numFmtId="0" fontId="36" fillId="3" borderId="3" xfId="0" applyFont="1" applyFill="1" applyBorder="1" applyAlignment="1">
      <alignment horizontal="center"/>
    </xf>
    <xf numFmtId="0" fontId="37" fillId="0" borderId="5" xfId="0" applyFont="1" applyBorder="1"/>
    <xf numFmtId="0" fontId="39" fillId="0" borderId="4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12" xfId="0" applyFont="1" applyBorder="1"/>
    <xf numFmtId="0" fontId="39" fillId="0" borderId="19" xfId="0" applyFont="1" applyBorder="1"/>
    <xf numFmtId="0" fontId="39" fillId="0" borderId="16" xfId="0" applyFont="1" applyBorder="1"/>
    <xf numFmtId="0" fontId="37" fillId="0" borderId="12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7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/>
    </xf>
    <xf numFmtId="0" fontId="37" fillId="0" borderId="5" xfId="0" applyFont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6" fillId="3" borderId="22" xfId="0" applyFont="1" applyFill="1" applyBorder="1" applyAlignment="1">
      <alignment horizontal="left"/>
    </xf>
    <xf numFmtId="0" fontId="36" fillId="3" borderId="23" xfId="0" applyFont="1" applyFill="1" applyBorder="1" applyAlignment="1">
      <alignment horizontal="left"/>
    </xf>
    <xf numFmtId="0" fontId="36" fillId="3" borderId="15" xfId="0" applyFont="1" applyFill="1" applyBorder="1" applyAlignment="1">
      <alignment horizontal="left"/>
    </xf>
    <xf numFmtId="0" fontId="37" fillId="0" borderId="12" xfId="0" applyFont="1" applyBorder="1"/>
    <xf numFmtId="0" fontId="37" fillId="0" borderId="19" xfId="0" applyFont="1" applyBorder="1"/>
    <xf numFmtId="0" fontId="37" fillId="0" borderId="16" xfId="0" applyFont="1" applyBorder="1"/>
    <xf numFmtId="0" fontId="37" fillId="0" borderId="27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7" fillId="0" borderId="6" xfId="0" applyFont="1" applyBorder="1" applyAlignment="1">
      <alignment horizontal="center"/>
    </xf>
    <xf numFmtId="44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4" fontId="54" fillId="0" borderId="0" xfId="1" applyFont="1" applyAlignment="1">
      <alignment horizontal="right"/>
    </xf>
    <xf numFmtId="44" fontId="54" fillId="0" borderId="0" xfId="1" applyFont="1" applyAlignment="1">
      <alignment horizontal="center"/>
    </xf>
    <xf numFmtId="44" fontId="55" fillId="0" borderId="11" xfId="1" applyFont="1" applyBorder="1" applyAlignment="1">
      <alignment horizontal="center"/>
    </xf>
    <xf numFmtId="0" fontId="5" fillId="3" borderId="3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62" fillId="3" borderId="16" xfId="0" applyFont="1" applyFill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5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6"/>
  <sheetViews>
    <sheetView workbookViewId="0">
      <selection activeCell="N68" sqref="N68"/>
    </sheetView>
  </sheetViews>
  <sheetFormatPr defaultRowHeight="15" x14ac:dyDescent="0.25"/>
  <cols>
    <col min="1" max="1" width="0.7109375" customWidth="1"/>
    <col min="2" max="2" width="3.7109375" customWidth="1"/>
    <col min="6" max="6" width="3.140625" customWidth="1"/>
    <col min="7" max="7" width="2.42578125" customWidth="1"/>
    <col min="8" max="8" width="2" customWidth="1"/>
    <col min="9" max="9" width="33.7109375" customWidth="1"/>
    <col min="10" max="10" width="25.7109375" customWidth="1"/>
    <col min="11" max="11" width="27.42578125" customWidth="1"/>
  </cols>
  <sheetData>
    <row r="1" spans="2:10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0" ht="16.5" x14ac:dyDescent="0.25">
      <c r="C2" s="262" t="s">
        <v>1</v>
      </c>
      <c r="D2" s="262"/>
      <c r="E2" s="262"/>
      <c r="F2" s="262"/>
      <c r="G2" s="262"/>
      <c r="H2" s="262"/>
      <c r="I2" s="262"/>
      <c r="J2" s="262"/>
    </row>
    <row r="3" spans="2:10" ht="16.5" x14ac:dyDescent="0.25">
      <c r="C3" s="263" t="s">
        <v>128</v>
      </c>
      <c r="D3" s="263"/>
      <c r="E3" s="263"/>
      <c r="F3" s="263"/>
      <c r="G3" s="263"/>
      <c r="H3" s="263"/>
      <c r="I3" s="263"/>
      <c r="J3" s="263"/>
    </row>
    <row r="4" spans="2:10" ht="16.5" x14ac:dyDescent="0.25">
      <c r="C4" s="263" t="s">
        <v>2</v>
      </c>
      <c r="D4" s="263"/>
      <c r="E4" s="263"/>
      <c r="F4" s="263"/>
      <c r="G4" s="263"/>
      <c r="H4" s="263"/>
      <c r="I4" s="263"/>
      <c r="J4" s="263"/>
    </row>
    <row r="5" spans="2:10" ht="16.5" x14ac:dyDescent="0.25">
      <c r="B5" s="264" t="s">
        <v>80</v>
      </c>
      <c r="C5" s="264"/>
      <c r="D5" s="264"/>
      <c r="E5" s="264"/>
      <c r="F5" s="264"/>
      <c r="G5" s="264"/>
      <c r="H5" s="264"/>
      <c r="I5" s="42">
        <v>0</v>
      </c>
      <c r="J5" s="42"/>
    </row>
    <row r="6" spans="2:10" ht="16.5" x14ac:dyDescent="0.25">
      <c r="B6" s="41">
        <v>0</v>
      </c>
      <c r="C6" s="41"/>
      <c r="D6" s="41"/>
      <c r="E6" s="41"/>
      <c r="F6" s="265"/>
      <c r="G6" s="265"/>
      <c r="H6" s="265"/>
      <c r="I6" s="265"/>
      <c r="J6" s="41"/>
    </row>
    <row r="7" spans="2:10" ht="17.25" thickBot="1" x14ac:dyDescent="0.3">
      <c r="B7" s="38"/>
      <c r="C7" s="38"/>
      <c r="D7" s="38"/>
      <c r="E7" s="38"/>
      <c r="F7" s="38"/>
      <c r="G7" s="38"/>
      <c r="H7" s="38"/>
      <c r="I7" s="38"/>
      <c r="J7" s="38"/>
    </row>
    <row r="8" spans="2:10" x14ac:dyDescent="0.25">
      <c r="B8" s="270" t="s">
        <v>3</v>
      </c>
      <c r="C8" s="271"/>
      <c r="D8" s="271"/>
      <c r="E8" s="271"/>
      <c r="F8" s="271"/>
      <c r="G8" s="271"/>
      <c r="H8" s="271"/>
      <c r="I8" s="271"/>
      <c r="J8" s="4" t="s">
        <v>12</v>
      </c>
    </row>
    <row r="9" spans="2:10" ht="15.75" x14ac:dyDescent="0.25">
      <c r="B9" s="266" t="s">
        <v>129</v>
      </c>
      <c r="C9" s="267"/>
      <c r="D9" s="267"/>
      <c r="E9" s="267"/>
      <c r="F9" s="267"/>
      <c r="G9" s="267"/>
      <c r="H9" s="267"/>
      <c r="I9" s="267"/>
      <c r="J9" s="50">
        <v>0</v>
      </c>
    </row>
    <row r="10" spans="2:10" ht="15.75" x14ac:dyDescent="0.25">
      <c r="B10" s="266" t="s">
        <v>62</v>
      </c>
      <c r="C10" s="267"/>
      <c r="D10" s="267"/>
      <c r="E10" s="267"/>
      <c r="F10" s="267"/>
      <c r="G10" s="267"/>
      <c r="H10" s="267"/>
      <c r="I10" s="267"/>
      <c r="J10" s="50">
        <v>0</v>
      </c>
    </row>
    <row r="11" spans="2:10" ht="15.75" x14ac:dyDescent="0.25">
      <c r="B11" s="266" t="s">
        <v>4</v>
      </c>
      <c r="C11" s="267"/>
      <c r="D11" s="267"/>
      <c r="E11" s="267"/>
      <c r="F11" s="267"/>
      <c r="G11" s="267"/>
      <c r="H11" s="267"/>
      <c r="I11" s="267"/>
      <c r="J11" s="50">
        <v>0</v>
      </c>
    </row>
    <row r="12" spans="2:10" ht="15.75" x14ac:dyDescent="0.25">
      <c r="B12" s="266" t="s">
        <v>5</v>
      </c>
      <c r="C12" s="267"/>
      <c r="D12" s="267"/>
      <c r="E12" s="267"/>
      <c r="F12" s="267"/>
      <c r="G12" s="267"/>
      <c r="H12" s="267"/>
      <c r="I12" s="267"/>
      <c r="J12" s="50">
        <v>0</v>
      </c>
    </row>
    <row r="13" spans="2:10" ht="15.75" x14ac:dyDescent="0.25">
      <c r="B13" s="266" t="s">
        <v>6</v>
      </c>
      <c r="C13" s="267"/>
      <c r="D13" s="267"/>
      <c r="E13" s="267"/>
      <c r="F13" s="267"/>
      <c r="G13" s="267"/>
      <c r="H13" s="267"/>
      <c r="I13" s="267"/>
      <c r="J13" s="50">
        <v>0</v>
      </c>
    </row>
    <row r="14" spans="2:10" ht="15.75" x14ac:dyDescent="0.25">
      <c r="B14" s="266" t="s">
        <v>7</v>
      </c>
      <c r="C14" s="267"/>
      <c r="D14" s="267"/>
      <c r="E14" s="267"/>
      <c r="F14" s="267"/>
      <c r="G14" s="267"/>
      <c r="H14" s="267"/>
      <c r="I14" s="267"/>
      <c r="J14" s="50">
        <v>0</v>
      </c>
    </row>
    <row r="15" spans="2:10" ht="16.5" thickBot="1" x14ac:dyDescent="0.3">
      <c r="B15" s="268" t="s">
        <v>8</v>
      </c>
      <c r="C15" s="269"/>
      <c r="D15" s="269"/>
      <c r="E15" s="269"/>
      <c r="F15" s="269"/>
      <c r="G15" s="269"/>
      <c r="H15" s="269"/>
      <c r="I15" s="269"/>
      <c r="J15" s="51">
        <v>0</v>
      </c>
    </row>
    <row r="16" spans="2:10" ht="15.75" thickBot="1" x14ac:dyDescent="0.3">
      <c r="C16" s="2"/>
      <c r="D16" s="2"/>
      <c r="E16" s="2"/>
      <c r="F16" s="2"/>
      <c r="G16" s="2"/>
      <c r="H16" s="2"/>
      <c r="I16" s="2"/>
      <c r="J16" s="2"/>
    </row>
    <row r="17" spans="2:10" x14ac:dyDescent="0.25">
      <c r="B17" s="270" t="s">
        <v>9</v>
      </c>
      <c r="C17" s="271"/>
      <c r="D17" s="271"/>
      <c r="E17" s="271"/>
      <c r="F17" s="271"/>
      <c r="G17" s="271"/>
      <c r="H17" s="271"/>
      <c r="I17" s="271"/>
      <c r="J17" s="272"/>
    </row>
    <row r="18" spans="2:10" x14ac:dyDescent="0.25">
      <c r="B18" s="273" t="s">
        <v>10</v>
      </c>
      <c r="C18" s="274"/>
      <c r="D18" s="274"/>
      <c r="E18" s="274"/>
      <c r="F18" s="274"/>
      <c r="G18" s="274" t="s">
        <v>11</v>
      </c>
      <c r="H18" s="274"/>
      <c r="I18" s="274"/>
      <c r="J18" s="8" t="s">
        <v>12</v>
      </c>
    </row>
    <row r="19" spans="2:10" ht="15.75" x14ac:dyDescent="0.25">
      <c r="B19" s="275" t="s">
        <v>13</v>
      </c>
      <c r="C19" s="276"/>
      <c r="D19" s="276"/>
      <c r="E19" s="276"/>
      <c r="F19" s="276"/>
      <c r="G19" s="277">
        <v>44439</v>
      </c>
      <c r="H19" s="278"/>
      <c r="I19" s="279"/>
      <c r="J19" s="52">
        <v>0</v>
      </c>
    </row>
    <row r="20" spans="2:10" ht="15.75" x14ac:dyDescent="0.25">
      <c r="B20" s="266" t="s">
        <v>14</v>
      </c>
      <c r="C20" s="267"/>
      <c r="D20" s="267"/>
      <c r="E20" s="267"/>
      <c r="F20" s="267"/>
      <c r="G20" s="280" t="s">
        <v>45</v>
      </c>
      <c r="H20" s="281"/>
      <c r="I20" s="282"/>
      <c r="J20" s="52">
        <v>0</v>
      </c>
    </row>
    <row r="21" spans="2:10" ht="15.75" x14ac:dyDescent="0.25">
      <c r="B21" s="266" t="s">
        <v>15</v>
      </c>
      <c r="C21" s="267"/>
      <c r="D21" s="267"/>
      <c r="E21" s="267"/>
      <c r="F21" s="267"/>
      <c r="G21" s="280" t="s">
        <v>122</v>
      </c>
      <c r="H21" s="281"/>
      <c r="I21" s="282"/>
      <c r="J21" s="52">
        <v>0</v>
      </c>
    </row>
    <row r="22" spans="2:10" ht="15.75" x14ac:dyDescent="0.25">
      <c r="B22" s="266" t="s">
        <v>51</v>
      </c>
      <c r="C22" s="267"/>
      <c r="D22" s="267"/>
      <c r="E22" s="267"/>
      <c r="F22" s="267"/>
      <c r="G22" s="280" t="s">
        <v>52</v>
      </c>
      <c r="H22" s="281"/>
      <c r="I22" s="282"/>
      <c r="J22" s="52">
        <v>0</v>
      </c>
    </row>
    <row r="23" spans="2:10" ht="15.75" x14ac:dyDescent="0.25">
      <c r="B23" s="266" t="s">
        <v>77</v>
      </c>
      <c r="C23" s="267"/>
      <c r="D23" s="267"/>
      <c r="E23" s="267"/>
      <c r="F23" s="267"/>
      <c r="G23" s="280"/>
      <c r="H23" s="281"/>
      <c r="I23" s="282"/>
      <c r="J23" s="52">
        <v>0</v>
      </c>
    </row>
    <row r="24" spans="2:10" ht="15.75" x14ac:dyDescent="0.25">
      <c r="B24" s="266" t="s">
        <v>78</v>
      </c>
      <c r="C24" s="267"/>
      <c r="D24" s="267"/>
      <c r="E24" s="267"/>
      <c r="F24" s="267"/>
      <c r="G24" s="280" t="s">
        <v>74</v>
      </c>
      <c r="H24" s="281"/>
      <c r="I24" s="282"/>
      <c r="J24" s="52">
        <v>0</v>
      </c>
    </row>
    <row r="25" spans="2:10" ht="15.75" x14ac:dyDescent="0.25">
      <c r="B25" s="266" t="s">
        <v>17</v>
      </c>
      <c r="C25" s="267"/>
      <c r="D25" s="267"/>
      <c r="E25" s="267"/>
      <c r="F25" s="267"/>
      <c r="G25" s="280" t="s">
        <v>75</v>
      </c>
      <c r="H25" s="281"/>
      <c r="I25" s="282"/>
      <c r="J25" s="52">
        <v>0</v>
      </c>
    </row>
    <row r="26" spans="2:10" ht="15.75" x14ac:dyDescent="0.25">
      <c r="B26" s="266" t="s">
        <v>120</v>
      </c>
      <c r="C26" s="267"/>
      <c r="D26" s="267"/>
      <c r="E26" s="267"/>
      <c r="F26" s="267"/>
      <c r="G26" s="280" t="s">
        <v>54</v>
      </c>
      <c r="H26" s="281"/>
      <c r="I26" s="282"/>
      <c r="J26" s="52">
        <v>0</v>
      </c>
    </row>
    <row r="27" spans="2:10" ht="15.75" x14ac:dyDescent="0.25">
      <c r="B27" s="266" t="s">
        <v>55</v>
      </c>
      <c r="C27" s="267"/>
      <c r="D27" s="267"/>
      <c r="E27" s="267"/>
      <c r="F27" s="267"/>
      <c r="G27" s="280" t="s">
        <v>56</v>
      </c>
      <c r="H27" s="281"/>
      <c r="I27" s="282"/>
      <c r="J27" s="53">
        <v>0</v>
      </c>
    </row>
    <row r="28" spans="2:10" ht="15.75" x14ac:dyDescent="0.25">
      <c r="B28" s="266" t="s">
        <v>79</v>
      </c>
      <c r="C28" s="267"/>
      <c r="D28" s="267"/>
      <c r="E28" s="267"/>
      <c r="F28" s="267"/>
      <c r="G28" s="276" t="s">
        <v>121</v>
      </c>
      <c r="H28" s="276"/>
      <c r="I28" s="276"/>
      <c r="J28" s="52">
        <v>0</v>
      </c>
    </row>
    <row r="29" spans="2:10" ht="15.75" x14ac:dyDescent="0.25">
      <c r="B29" s="266" t="s">
        <v>78</v>
      </c>
      <c r="C29" s="267"/>
      <c r="D29" s="267"/>
      <c r="E29" s="267"/>
      <c r="F29" s="267"/>
      <c r="G29" s="280" t="s">
        <v>76</v>
      </c>
      <c r="H29" s="281"/>
      <c r="I29" s="282"/>
      <c r="J29" s="52">
        <v>0</v>
      </c>
    </row>
    <row r="30" spans="2:10" ht="15.75" x14ac:dyDescent="0.25">
      <c r="B30" s="266" t="s">
        <v>16</v>
      </c>
      <c r="C30" s="267"/>
      <c r="D30" s="267"/>
      <c r="E30" s="267"/>
      <c r="F30" s="267"/>
      <c r="G30" s="280" t="s">
        <v>47</v>
      </c>
      <c r="H30" s="281"/>
      <c r="I30" s="282"/>
      <c r="J30" s="53">
        <v>0</v>
      </c>
    </row>
    <row r="31" spans="2:10" ht="15.75" x14ac:dyDescent="0.25">
      <c r="B31" s="266" t="s">
        <v>17</v>
      </c>
      <c r="C31" s="267"/>
      <c r="D31" s="267"/>
      <c r="E31" s="267"/>
      <c r="F31" s="267"/>
      <c r="G31" s="280" t="s">
        <v>48</v>
      </c>
      <c r="H31" s="281"/>
      <c r="I31" s="282"/>
      <c r="J31" s="52">
        <v>0</v>
      </c>
    </row>
    <row r="32" spans="2:10" ht="15.75" x14ac:dyDescent="0.25">
      <c r="B32" s="266" t="s">
        <v>18</v>
      </c>
      <c r="C32" s="267"/>
      <c r="D32" s="267"/>
      <c r="E32" s="267"/>
      <c r="F32" s="267"/>
      <c r="G32" s="280" t="s">
        <v>49</v>
      </c>
      <c r="H32" s="281"/>
      <c r="I32" s="282"/>
      <c r="J32" s="52">
        <v>0</v>
      </c>
    </row>
    <row r="33" spans="2:10" ht="15.75" x14ac:dyDescent="0.25">
      <c r="B33" s="266" t="s">
        <v>19</v>
      </c>
      <c r="C33" s="267"/>
      <c r="D33" s="267"/>
      <c r="E33" s="267"/>
      <c r="F33" s="267"/>
      <c r="G33" s="280" t="s">
        <v>49</v>
      </c>
      <c r="H33" s="281"/>
      <c r="I33" s="282"/>
      <c r="J33" s="52">
        <v>0</v>
      </c>
    </row>
    <row r="34" spans="2:10" ht="16.5" thickBot="1" x14ac:dyDescent="0.3">
      <c r="B34" s="286" t="s">
        <v>20</v>
      </c>
      <c r="C34" s="287"/>
      <c r="D34" s="287"/>
      <c r="E34" s="287"/>
      <c r="F34" s="287"/>
      <c r="G34" s="288" t="s">
        <v>50</v>
      </c>
      <c r="H34" s="289"/>
      <c r="I34" s="290"/>
      <c r="J34" s="54">
        <v>0</v>
      </c>
    </row>
    <row r="35" spans="2:10" ht="15.75" thickBot="1" x14ac:dyDescent="0.3">
      <c r="B35" s="283" t="s">
        <v>58</v>
      </c>
      <c r="C35" s="284"/>
      <c r="D35" s="284"/>
      <c r="E35" s="284"/>
      <c r="F35" s="284"/>
      <c r="G35" s="284"/>
      <c r="H35" s="284"/>
      <c r="I35" s="284"/>
      <c r="J35" s="55">
        <f>SUM(J21:J34)</f>
        <v>0</v>
      </c>
    </row>
    <row r="36" spans="2:10" ht="15.75" thickBot="1" x14ac:dyDescent="0.3">
      <c r="C36" s="2"/>
      <c r="D36" s="2"/>
      <c r="E36" s="2"/>
      <c r="F36" s="2"/>
      <c r="G36" s="2"/>
      <c r="H36" s="2"/>
      <c r="I36" s="2"/>
      <c r="J36" s="2"/>
    </row>
    <row r="37" spans="2:10" ht="15.75" x14ac:dyDescent="0.25">
      <c r="B37" s="270" t="s">
        <v>21</v>
      </c>
      <c r="C37" s="271"/>
      <c r="D37" s="271"/>
      <c r="E37" s="271"/>
      <c r="F37" s="271"/>
      <c r="G37" s="271" t="s">
        <v>22</v>
      </c>
      <c r="H37" s="271"/>
      <c r="I37" s="272"/>
      <c r="J37" s="36">
        <v>0</v>
      </c>
    </row>
    <row r="38" spans="2:10" x14ac:dyDescent="0.25">
      <c r="B38" s="275" t="s">
        <v>23</v>
      </c>
      <c r="C38" s="276"/>
      <c r="D38" s="276"/>
      <c r="E38" s="276"/>
      <c r="F38" s="276"/>
      <c r="G38" s="276" t="s">
        <v>25</v>
      </c>
      <c r="H38" s="276"/>
      <c r="I38" s="285"/>
      <c r="J38" s="31">
        <v>0</v>
      </c>
    </row>
    <row r="39" spans="2:10" ht="15.75" thickBot="1" x14ac:dyDescent="0.3">
      <c r="B39" s="301" t="s">
        <v>24</v>
      </c>
      <c r="C39" s="302"/>
      <c r="D39" s="302"/>
      <c r="E39" s="302"/>
      <c r="F39" s="302"/>
      <c r="G39" s="302" t="s">
        <v>26</v>
      </c>
      <c r="H39" s="302"/>
      <c r="I39" s="303"/>
      <c r="J39" s="14">
        <v>0</v>
      </c>
    </row>
    <row r="40" spans="2:10" ht="15.75" thickBot="1" x14ac:dyDescent="0.3"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304" t="s">
        <v>27</v>
      </c>
      <c r="C41" s="305"/>
      <c r="D41" s="305"/>
      <c r="E41" s="305"/>
      <c r="F41" s="305"/>
      <c r="G41" s="305"/>
      <c r="H41" s="305"/>
      <c r="I41" s="306"/>
      <c r="J41" s="4" t="s">
        <v>12</v>
      </c>
    </row>
    <row r="42" spans="2:10" ht="15.75" x14ac:dyDescent="0.25">
      <c r="B42" s="291" t="s">
        <v>28</v>
      </c>
      <c r="C42" s="292"/>
      <c r="D42" s="292"/>
      <c r="E42" s="292"/>
      <c r="F42" s="292"/>
      <c r="G42" s="292"/>
      <c r="H42" s="292"/>
      <c r="I42" s="293"/>
      <c r="J42" s="35">
        <v>0</v>
      </c>
    </row>
    <row r="43" spans="2:10" ht="15.75" x14ac:dyDescent="0.25">
      <c r="B43" s="291" t="s">
        <v>29</v>
      </c>
      <c r="C43" s="292"/>
      <c r="D43" s="292"/>
      <c r="E43" s="292"/>
      <c r="F43" s="292"/>
      <c r="G43" s="292"/>
      <c r="H43" s="292"/>
      <c r="I43" s="293"/>
      <c r="J43" s="35">
        <v>0</v>
      </c>
    </row>
    <row r="44" spans="2:10" ht="15.75" x14ac:dyDescent="0.25">
      <c r="B44" s="291" t="s">
        <v>30</v>
      </c>
      <c r="C44" s="292"/>
      <c r="D44" s="292"/>
      <c r="E44" s="292"/>
      <c r="F44" s="292"/>
      <c r="G44" s="292"/>
      <c r="H44" s="292"/>
      <c r="I44" s="293"/>
      <c r="J44" s="35">
        <v>0</v>
      </c>
    </row>
    <row r="45" spans="2:10" ht="15.75" x14ac:dyDescent="0.25">
      <c r="B45" s="291" t="s">
        <v>31</v>
      </c>
      <c r="C45" s="292"/>
      <c r="D45" s="292"/>
      <c r="E45" s="292"/>
      <c r="F45" s="292"/>
      <c r="G45" s="292"/>
      <c r="H45" s="292"/>
      <c r="I45" s="293"/>
      <c r="J45" s="35">
        <v>0</v>
      </c>
    </row>
    <row r="46" spans="2:10" ht="15.75" x14ac:dyDescent="0.25">
      <c r="B46" s="291" t="s">
        <v>32</v>
      </c>
      <c r="C46" s="292"/>
      <c r="D46" s="292"/>
      <c r="E46" s="292"/>
      <c r="F46" s="292"/>
      <c r="G46" s="292"/>
      <c r="H46" s="292"/>
      <c r="I46" s="293"/>
      <c r="J46" s="35">
        <v>0</v>
      </c>
    </row>
    <row r="47" spans="2:10" ht="16.5" thickBot="1" x14ac:dyDescent="0.3">
      <c r="B47" s="294" t="s">
        <v>33</v>
      </c>
      <c r="C47" s="295"/>
      <c r="D47" s="295"/>
      <c r="E47" s="295"/>
      <c r="F47" s="295"/>
      <c r="G47" s="295"/>
      <c r="H47" s="295"/>
      <c r="I47" s="296"/>
      <c r="J47" s="37">
        <f>SUM(J42:J46)</f>
        <v>0</v>
      </c>
    </row>
    <row r="49" spans="2:11" x14ac:dyDescent="0.25">
      <c r="C49" s="3"/>
      <c r="D49" s="3"/>
      <c r="E49" s="3"/>
      <c r="F49" s="3"/>
      <c r="G49" s="3"/>
      <c r="H49" s="3"/>
    </row>
    <row r="50" spans="2:11" x14ac:dyDescent="0.25">
      <c r="C50" s="1"/>
      <c r="D50" s="1"/>
      <c r="E50" s="1"/>
      <c r="F50" s="1"/>
      <c r="G50" s="1"/>
      <c r="H50" s="1"/>
      <c r="I50" s="1"/>
      <c r="J50" s="1"/>
    </row>
    <row r="51" spans="2:11" ht="15.75" x14ac:dyDescent="0.25">
      <c r="B51" s="261" t="s">
        <v>69</v>
      </c>
      <c r="C51" s="261"/>
      <c r="D51" s="261"/>
      <c r="E51" s="261"/>
      <c r="F51" s="261"/>
      <c r="G51" s="261"/>
      <c r="H51" s="261"/>
      <c r="I51" s="261"/>
      <c r="J51" s="261"/>
      <c r="K51" s="45"/>
    </row>
    <row r="52" spans="2:11" ht="16.5" thickBot="1" x14ac:dyDescent="0.3">
      <c r="B52" s="2"/>
      <c r="C52" s="16"/>
      <c r="D52" s="16"/>
      <c r="E52" s="2"/>
      <c r="F52" s="2"/>
      <c r="G52" s="2"/>
      <c r="H52" s="2"/>
      <c r="I52" s="2"/>
      <c r="J52" s="2"/>
      <c r="K52" s="45" t="s">
        <v>124</v>
      </c>
    </row>
    <row r="53" spans="2:11" ht="15.75" x14ac:dyDescent="0.25">
      <c r="B53" s="25">
        <v>1</v>
      </c>
      <c r="C53" s="297" t="s">
        <v>66</v>
      </c>
      <c r="D53" s="297"/>
      <c r="E53" s="297"/>
      <c r="F53" s="298" t="s">
        <v>34</v>
      </c>
      <c r="G53" s="299"/>
      <c r="H53" s="299"/>
      <c r="I53" s="300"/>
      <c r="J53" s="34">
        <v>833872.22</v>
      </c>
      <c r="K53" s="58">
        <v>-1300.99</v>
      </c>
    </row>
    <row r="54" spans="2:11" ht="15.75" x14ac:dyDescent="0.25">
      <c r="B54" s="9">
        <v>2</v>
      </c>
      <c r="C54" s="307" t="s">
        <v>66</v>
      </c>
      <c r="D54" s="307"/>
      <c r="E54" s="307"/>
      <c r="F54" s="308" t="s">
        <v>35</v>
      </c>
      <c r="G54" s="309"/>
      <c r="H54" s="309"/>
      <c r="I54" s="310"/>
      <c r="J54" s="30">
        <v>883026.92</v>
      </c>
      <c r="K54" s="58">
        <v>-11314.98</v>
      </c>
    </row>
    <row r="55" spans="2:11" ht="15.75" x14ac:dyDescent="0.25">
      <c r="B55" s="9">
        <v>3</v>
      </c>
      <c r="C55" s="307" t="s">
        <v>66</v>
      </c>
      <c r="D55" s="307"/>
      <c r="E55" s="307"/>
      <c r="F55" s="308" t="s">
        <v>36</v>
      </c>
      <c r="G55" s="309"/>
      <c r="H55" s="309"/>
      <c r="I55" s="310"/>
      <c r="J55" s="31">
        <v>1430570.49</v>
      </c>
      <c r="K55" s="59">
        <v>15261.46</v>
      </c>
    </row>
    <row r="56" spans="2:11" ht="15.75" x14ac:dyDescent="0.25">
      <c r="B56" s="9">
        <v>4</v>
      </c>
      <c r="C56" s="307" t="s">
        <v>66</v>
      </c>
      <c r="D56" s="307"/>
      <c r="E56" s="307"/>
      <c r="F56" s="308" t="s">
        <v>37</v>
      </c>
      <c r="G56" s="309"/>
      <c r="H56" s="309"/>
      <c r="I56" s="310"/>
      <c r="J56" s="30">
        <v>1099424.57</v>
      </c>
      <c r="K56" s="59">
        <v>4142.3900000000003</v>
      </c>
    </row>
    <row r="57" spans="2:11" ht="15.75" x14ac:dyDescent="0.25">
      <c r="B57" s="9">
        <v>5</v>
      </c>
      <c r="C57" s="307" t="s">
        <v>66</v>
      </c>
      <c r="D57" s="307"/>
      <c r="E57" s="307"/>
      <c r="F57" s="308" t="s">
        <v>38</v>
      </c>
      <c r="G57" s="309"/>
      <c r="H57" s="309"/>
      <c r="I57" s="310"/>
      <c r="J57" s="31">
        <v>673217.01</v>
      </c>
      <c r="K57" s="59">
        <v>6540.53</v>
      </c>
    </row>
    <row r="58" spans="2:11" ht="15.75" x14ac:dyDescent="0.25">
      <c r="B58" s="9">
        <v>6</v>
      </c>
      <c r="C58" s="307" t="s">
        <v>66</v>
      </c>
      <c r="D58" s="307"/>
      <c r="E58" s="307"/>
      <c r="F58" s="308" t="s">
        <v>39</v>
      </c>
      <c r="G58" s="309"/>
      <c r="H58" s="309"/>
      <c r="I58" s="310"/>
      <c r="J58" s="30">
        <v>1634675.08</v>
      </c>
      <c r="K58" s="59">
        <v>8614.0300000000007</v>
      </c>
    </row>
    <row r="59" spans="2:11" ht="15.75" x14ac:dyDescent="0.25">
      <c r="B59" s="9">
        <v>7</v>
      </c>
      <c r="C59" s="307" t="s">
        <v>66</v>
      </c>
      <c r="D59" s="307"/>
      <c r="E59" s="307"/>
      <c r="F59" s="308" t="s">
        <v>40</v>
      </c>
      <c r="G59" s="309"/>
      <c r="H59" s="309"/>
      <c r="I59" s="310"/>
      <c r="J59" s="31">
        <v>2056598.7</v>
      </c>
      <c r="K59" s="59">
        <v>7274.15</v>
      </c>
    </row>
    <row r="60" spans="2:11" ht="15.75" x14ac:dyDescent="0.25">
      <c r="B60" s="9">
        <v>8</v>
      </c>
      <c r="C60" s="307" t="s">
        <v>66</v>
      </c>
      <c r="D60" s="307"/>
      <c r="E60" s="307"/>
      <c r="F60" s="308" t="s">
        <v>41</v>
      </c>
      <c r="G60" s="309"/>
      <c r="H60" s="309"/>
      <c r="I60" s="310"/>
      <c r="J60" s="30">
        <v>588306.26</v>
      </c>
      <c r="K60" s="58">
        <v>-4384.68</v>
      </c>
    </row>
    <row r="61" spans="2:11" ht="15.75" x14ac:dyDescent="0.25">
      <c r="B61" s="311" t="s">
        <v>58</v>
      </c>
      <c r="C61" s="312"/>
      <c r="D61" s="312"/>
      <c r="E61" s="312"/>
      <c r="F61" s="312"/>
      <c r="G61" s="312"/>
      <c r="H61" s="312"/>
      <c r="I61" s="313"/>
      <c r="J61" s="23">
        <f>SUM(J53:J60)</f>
        <v>9199691.25</v>
      </c>
      <c r="K61" s="46">
        <f>SUM(K53:K60)</f>
        <v>24831.910000000003</v>
      </c>
    </row>
    <row r="62" spans="2:11" ht="15.75" x14ac:dyDescent="0.25">
      <c r="B62" s="9">
        <v>9</v>
      </c>
      <c r="C62" s="276" t="s">
        <v>67</v>
      </c>
      <c r="D62" s="276"/>
      <c r="E62" s="276"/>
      <c r="F62" s="308" t="s">
        <v>44</v>
      </c>
      <c r="G62" s="309"/>
      <c r="H62" s="309"/>
      <c r="I62" s="310"/>
      <c r="J62" s="31">
        <v>1502721.04</v>
      </c>
      <c r="K62" s="58">
        <v>-2311.04</v>
      </c>
    </row>
    <row r="63" spans="2:11" ht="15.75" x14ac:dyDescent="0.25">
      <c r="B63" s="9">
        <v>10</v>
      </c>
      <c r="C63" s="276" t="s">
        <v>67</v>
      </c>
      <c r="D63" s="276"/>
      <c r="E63" s="276"/>
      <c r="F63" s="308" t="s">
        <v>43</v>
      </c>
      <c r="G63" s="309"/>
      <c r="H63" s="309"/>
      <c r="I63" s="310"/>
      <c r="J63" s="30">
        <v>691868.89</v>
      </c>
      <c r="K63" s="59">
        <v>3502.69</v>
      </c>
    </row>
    <row r="64" spans="2:11" ht="15.75" x14ac:dyDescent="0.25">
      <c r="B64" s="311" t="s">
        <v>58</v>
      </c>
      <c r="C64" s="312"/>
      <c r="D64" s="312"/>
      <c r="E64" s="312"/>
      <c r="F64" s="312"/>
      <c r="G64" s="312"/>
      <c r="H64" s="312"/>
      <c r="I64" s="313"/>
      <c r="J64" s="23">
        <f>SUM(J62:J63)</f>
        <v>2194589.9300000002</v>
      </c>
      <c r="K64" s="46">
        <f>SUM(K62:K63)</f>
        <v>1191.6500000000001</v>
      </c>
    </row>
    <row r="65" spans="2:11" ht="15.75" x14ac:dyDescent="0.25">
      <c r="B65" s="9">
        <v>11</v>
      </c>
      <c r="C65" s="276" t="s">
        <v>68</v>
      </c>
      <c r="D65" s="276"/>
      <c r="E65" s="276"/>
      <c r="F65" s="308" t="s">
        <v>59</v>
      </c>
      <c r="G65" s="309"/>
      <c r="H65" s="309"/>
      <c r="I65" s="310"/>
      <c r="J65" s="31">
        <v>9942.67</v>
      </c>
      <c r="K65" s="59">
        <v>45.44</v>
      </c>
    </row>
    <row r="66" spans="2:11" ht="15.75" x14ac:dyDescent="0.25">
      <c r="B66" s="9">
        <v>12</v>
      </c>
      <c r="C66" s="276" t="s">
        <v>68</v>
      </c>
      <c r="D66" s="276"/>
      <c r="E66" s="276"/>
      <c r="F66" s="276" t="s">
        <v>60</v>
      </c>
      <c r="G66" s="276"/>
      <c r="H66" s="276"/>
      <c r="I66" s="276"/>
      <c r="J66" s="30">
        <v>169069.72</v>
      </c>
      <c r="K66" s="59">
        <v>149.84</v>
      </c>
    </row>
    <row r="67" spans="2:11" ht="16.5" thickBot="1" x14ac:dyDescent="0.3">
      <c r="B67" s="314" t="s">
        <v>58</v>
      </c>
      <c r="C67" s="315"/>
      <c r="D67" s="315"/>
      <c r="E67" s="315"/>
      <c r="F67" s="315"/>
      <c r="G67" s="315"/>
      <c r="H67" s="315"/>
      <c r="I67" s="315"/>
      <c r="J67" s="24">
        <f>SUM(J65:J66)</f>
        <v>179012.39</v>
      </c>
      <c r="K67" s="46">
        <f>SUM(K65:K66)</f>
        <v>195.28</v>
      </c>
    </row>
    <row r="68" spans="2:11" ht="15.75" thickBot="1" x14ac:dyDescent="0.3">
      <c r="B68" s="322" t="s">
        <v>70</v>
      </c>
      <c r="C68" s="322"/>
      <c r="D68" s="322"/>
      <c r="E68" s="322"/>
      <c r="F68" s="322"/>
      <c r="G68" s="322"/>
      <c r="H68" s="322"/>
      <c r="I68" s="322"/>
      <c r="J68" s="322"/>
      <c r="K68" s="1" t="s">
        <v>58</v>
      </c>
    </row>
    <row r="69" spans="2:11" ht="17.25" x14ac:dyDescent="0.3">
      <c r="B69" s="25">
        <v>1</v>
      </c>
      <c r="C69" s="297" t="s">
        <v>66</v>
      </c>
      <c r="D69" s="297"/>
      <c r="E69" s="297"/>
      <c r="F69" s="323" t="s">
        <v>42</v>
      </c>
      <c r="G69" s="323"/>
      <c r="H69" s="323"/>
      <c r="I69" s="323"/>
      <c r="J69" s="18">
        <v>0</v>
      </c>
      <c r="K69" s="47">
        <f>K61+K64+K67</f>
        <v>26218.840000000004</v>
      </c>
    </row>
    <row r="70" spans="2:11" x14ac:dyDescent="0.25">
      <c r="B70" s="9">
        <v>2</v>
      </c>
      <c r="C70" s="276" t="s">
        <v>67</v>
      </c>
      <c r="D70" s="276"/>
      <c r="E70" s="276"/>
      <c r="F70" s="276" t="s">
        <v>42</v>
      </c>
      <c r="G70" s="276"/>
      <c r="H70" s="276"/>
      <c r="I70" s="276"/>
      <c r="J70" s="19">
        <v>0</v>
      </c>
    </row>
    <row r="71" spans="2:11" x14ac:dyDescent="0.25">
      <c r="B71" s="9">
        <v>3</v>
      </c>
      <c r="C71" s="276" t="s">
        <v>68</v>
      </c>
      <c r="D71" s="276"/>
      <c r="E71" s="276"/>
      <c r="F71" s="276" t="s">
        <v>42</v>
      </c>
      <c r="G71" s="276"/>
      <c r="H71" s="276"/>
      <c r="I71" s="276"/>
      <c r="J71" s="19">
        <v>0</v>
      </c>
    </row>
    <row r="72" spans="2:11" x14ac:dyDescent="0.25">
      <c r="B72" s="26">
        <v>4</v>
      </c>
      <c r="C72" s="308" t="s">
        <v>73</v>
      </c>
      <c r="D72" s="309"/>
      <c r="E72" s="310"/>
      <c r="F72" s="276" t="s">
        <v>42</v>
      </c>
      <c r="G72" s="276"/>
      <c r="H72" s="276"/>
      <c r="I72" s="276"/>
      <c r="J72" s="19">
        <v>0</v>
      </c>
    </row>
    <row r="73" spans="2:11" ht="15.75" thickBot="1" x14ac:dyDescent="0.3">
      <c r="B73" s="10">
        <v>5</v>
      </c>
      <c r="C73" s="316" t="s">
        <v>71</v>
      </c>
      <c r="D73" s="316"/>
      <c r="E73" s="316"/>
      <c r="F73" s="302" t="s">
        <v>42</v>
      </c>
      <c r="G73" s="302"/>
      <c r="H73" s="302"/>
      <c r="I73" s="302"/>
      <c r="J73" s="20">
        <v>3000</v>
      </c>
    </row>
    <row r="74" spans="2:11" ht="15.75" thickBot="1" x14ac:dyDescent="0.3">
      <c r="B74" s="2"/>
      <c r="C74" s="2"/>
      <c r="D74" s="2"/>
      <c r="E74" s="2"/>
      <c r="F74" s="2"/>
      <c r="G74" s="2"/>
      <c r="H74" s="2"/>
      <c r="I74" s="2"/>
      <c r="J74" s="2"/>
    </row>
    <row r="75" spans="2:11" x14ac:dyDescent="0.25">
      <c r="B75" s="317" t="s">
        <v>72</v>
      </c>
      <c r="C75" s="318"/>
      <c r="D75" s="318"/>
      <c r="E75" s="318"/>
      <c r="F75" s="318"/>
      <c r="G75" s="318"/>
      <c r="H75" s="318"/>
      <c r="I75" s="318"/>
      <c r="J75" s="319"/>
    </row>
    <row r="76" spans="2:11" ht="17.25" thickBot="1" x14ac:dyDescent="0.3">
      <c r="B76" s="320" t="s">
        <v>58</v>
      </c>
      <c r="C76" s="321"/>
      <c r="D76" s="321"/>
      <c r="E76" s="321"/>
      <c r="F76" s="321"/>
      <c r="G76" s="321"/>
      <c r="H76" s="321"/>
      <c r="I76" s="321"/>
      <c r="J76" s="22">
        <f>J61+J64+J67+J69+J70+J71+J73+J72</f>
        <v>11576293.57</v>
      </c>
    </row>
  </sheetData>
  <mergeCells count="105">
    <mergeCell ref="C72:E72"/>
    <mergeCell ref="F72:I72"/>
    <mergeCell ref="C73:E73"/>
    <mergeCell ref="F73:I73"/>
    <mergeCell ref="B75:J75"/>
    <mergeCell ref="B76:I76"/>
    <mergeCell ref="B68:J68"/>
    <mergeCell ref="C69:E69"/>
    <mergeCell ref="F69:I69"/>
    <mergeCell ref="C70:E70"/>
    <mergeCell ref="F70:I70"/>
    <mergeCell ref="C71:E71"/>
    <mergeCell ref="F71:I71"/>
    <mergeCell ref="B64:I64"/>
    <mergeCell ref="C65:E65"/>
    <mergeCell ref="F65:I65"/>
    <mergeCell ref="C66:E66"/>
    <mergeCell ref="F66:I66"/>
    <mergeCell ref="B67:I67"/>
    <mergeCell ref="C60:E60"/>
    <mergeCell ref="F60:I60"/>
    <mergeCell ref="B61:I61"/>
    <mergeCell ref="C62:E62"/>
    <mergeCell ref="F62:I62"/>
    <mergeCell ref="C63:E63"/>
    <mergeCell ref="F63:I63"/>
    <mergeCell ref="C57:E57"/>
    <mergeCell ref="F57:I57"/>
    <mergeCell ref="C58:E58"/>
    <mergeCell ref="F58:I58"/>
    <mergeCell ref="C59:E59"/>
    <mergeCell ref="F59:I59"/>
    <mergeCell ref="C54:E54"/>
    <mergeCell ref="F54:I54"/>
    <mergeCell ref="C55:E55"/>
    <mergeCell ref="F55:I55"/>
    <mergeCell ref="C56:E56"/>
    <mergeCell ref="F56:I56"/>
    <mergeCell ref="B45:I45"/>
    <mergeCell ref="B46:I46"/>
    <mergeCell ref="B47:I47"/>
    <mergeCell ref="B51:J51"/>
    <mergeCell ref="C53:E53"/>
    <mergeCell ref="F53:I53"/>
    <mergeCell ref="B39:F39"/>
    <mergeCell ref="G39:I39"/>
    <mergeCell ref="B41:I41"/>
    <mergeCell ref="B42:I42"/>
    <mergeCell ref="B43:I43"/>
    <mergeCell ref="B44:I44"/>
    <mergeCell ref="B35:F35"/>
    <mergeCell ref="G35:I35"/>
    <mergeCell ref="B37:F37"/>
    <mergeCell ref="G37:I37"/>
    <mergeCell ref="B38:F38"/>
    <mergeCell ref="G38:I38"/>
    <mergeCell ref="B32:F32"/>
    <mergeCell ref="G32:I32"/>
    <mergeCell ref="B33:F33"/>
    <mergeCell ref="G33:I33"/>
    <mergeCell ref="B34:F34"/>
    <mergeCell ref="G34:I34"/>
    <mergeCell ref="B29:F29"/>
    <mergeCell ref="G29:I29"/>
    <mergeCell ref="B30:F30"/>
    <mergeCell ref="G30:I30"/>
    <mergeCell ref="B31:F31"/>
    <mergeCell ref="G31:I31"/>
    <mergeCell ref="B26:F26"/>
    <mergeCell ref="G26:I26"/>
    <mergeCell ref="B27:F27"/>
    <mergeCell ref="G27:I27"/>
    <mergeCell ref="B28:F28"/>
    <mergeCell ref="G28:I28"/>
    <mergeCell ref="B23:F23"/>
    <mergeCell ref="G23:I23"/>
    <mergeCell ref="B24:F24"/>
    <mergeCell ref="G24:I24"/>
    <mergeCell ref="B25:F25"/>
    <mergeCell ref="G25:I25"/>
    <mergeCell ref="B20:F20"/>
    <mergeCell ref="G20:I20"/>
    <mergeCell ref="B21:F21"/>
    <mergeCell ref="G21:I21"/>
    <mergeCell ref="B22:F22"/>
    <mergeCell ref="G22:I22"/>
    <mergeCell ref="B18:F18"/>
    <mergeCell ref="G18:I18"/>
    <mergeCell ref="B19:F19"/>
    <mergeCell ref="G19:I19"/>
    <mergeCell ref="B8:I8"/>
    <mergeCell ref="B9:I9"/>
    <mergeCell ref="B10:I10"/>
    <mergeCell ref="B11:I11"/>
    <mergeCell ref="B12:I12"/>
    <mergeCell ref="B13:I13"/>
    <mergeCell ref="B1:J1"/>
    <mergeCell ref="C2:J2"/>
    <mergeCell ref="C3:J3"/>
    <mergeCell ref="C4:J4"/>
    <mergeCell ref="B5:H5"/>
    <mergeCell ref="F6:I6"/>
    <mergeCell ref="B14:I14"/>
    <mergeCell ref="B15:I15"/>
    <mergeCell ref="B17:J17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76"/>
  <sheetViews>
    <sheetView workbookViewId="0">
      <selection activeCell="M29" sqref="M29"/>
    </sheetView>
  </sheetViews>
  <sheetFormatPr defaultRowHeight="15" x14ac:dyDescent="0.25"/>
  <cols>
    <col min="1" max="1" width="3.140625" customWidth="1"/>
    <col min="2" max="2" width="3.7109375" customWidth="1"/>
    <col min="3" max="4" width="9" customWidth="1"/>
    <col min="6" max="6" width="9" customWidth="1"/>
    <col min="7" max="7" width="2.42578125" customWidth="1"/>
    <col min="8" max="8" width="14.28515625" customWidth="1"/>
    <col min="9" max="9" width="18.5703125" customWidth="1"/>
    <col min="10" max="10" width="18.140625" customWidth="1"/>
    <col min="11" max="11" width="4.7109375" customWidth="1"/>
    <col min="12" max="12" width="4.85546875" customWidth="1"/>
    <col min="13" max="13" width="18.28515625" customWidth="1"/>
  </cols>
  <sheetData>
    <row r="1" spans="2:13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3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3" ht="20.25" x14ac:dyDescent="0.3">
      <c r="B3" s="263" t="s">
        <v>167</v>
      </c>
      <c r="C3" s="263"/>
      <c r="D3" s="263"/>
      <c r="E3" s="263"/>
      <c r="F3" s="263"/>
      <c r="G3" s="263"/>
      <c r="H3" s="263"/>
      <c r="I3" s="263"/>
      <c r="J3" s="263"/>
    </row>
    <row r="4" spans="2:13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3" ht="18.75" x14ac:dyDescent="0.3">
      <c r="B5" s="351" t="s">
        <v>81</v>
      </c>
      <c r="C5" s="351"/>
      <c r="D5" s="351"/>
      <c r="E5" s="351"/>
      <c r="F5" s="351"/>
      <c r="G5" s="351"/>
      <c r="H5" s="351"/>
      <c r="I5" s="364">
        <f>'MAI 2022'!I6:J6</f>
        <v>13431459.870000001</v>
      </c>
      <c r="J5" s="364"/>
    </row>
    <row r="6" spans="2:13" ht="18" customHeight="1" thickBot="1" x14ac:dyDescent="0.35">
      <c r="B6" s="352" t="s">
        <v>148</v>
      </c>
      <c r="C6" s="352"/>
      <c r="D6" s="352"/>
      <c r="E6" s="352"/>
      <c r="F6" s="352"/>
      <c r="G6" s="352"/>
      <c r="H6" s="352"/>
      <c r="I6" s="326">
        <f>J47</f>
        <v>13477105.700000001</v>
      </c>
      <c r="J6" s="326"/>
    </row>
    <row r="7" spans="2:13" x14ac:dyDescent="0.25">
      <c r="B7" s="358" t="s">
        <v>3</v>
      </c>
      <c r="C7" s="359"/>
      <c r="D7" s="359"/>
      <c r="E7" s="359"/>
      <c r="F7" s="359"/>
      <c r="G7" s="359"/>
      <c r="H7" s="359"/>
      <c r="I7" s="359"/>
      <c r="J7" s="169" t="s">
        <v>12</v>
      </c>
      <c r="L7" s="416" t="s">
        <v>249</v>
      </c>
      <c r="M7" s="416"/>
    </row>
    <row r="8" spans="2:13" x14ac:dyDescent="0.25">
      <c r="B8" s="361" t="s">
        <v>89</v>
      </c>
      <c r="C8" s="362"/>
      <c r="D8" s="362"/>
      <c r="E8" s="362"/>
      <c r="F8" s="362"/>
      <c r="G8" s="362"/>
      <c r="H8" s="362"/>
      <c r="I8" s="362"/>
      <c r="J8" s="170">
        <f>'MAI 2022'!J63</f>
        <v>33817.869999999995</v>
      </c>
      <c r="L8" s="133">
        <v>1</v>
      </c>
      <c r="M8" s="134">
        <v>49064.45</v>
      </c>
    </row>
    <row r="9" spans="2:13" x14ac:dyDescent="0.25">
      <c r="B9" s="373" t="s">
        <v>62</v>
      </c>
      <c r="C9" s="374"/>
      <c r="D9" s="374"/>
      <c r="E9" s="374"/>
      <c r="F9" s="374"/>
      <c r="G9" s="374"/>
      <c r="H9" s="375"/>
      <c r="I9" s="208">
        <v>342221.72</v>
      </c>
      <c r="J9" s="172">
        <f>L25</f>
        <v>278603.82999999996</v>
      </c>
      <c r="L9" s="133">
        <v>2</v>
      </c>
      <c r="M9" s="134">
        <v>40699.17</v>
      </c>
    </row>
    <row r="10" spans="2:13" x14ac:dyDescent="0.25">
      <c r="B10" s="361" t="s">
        <v>257</v>
      </c>
      <c r="C10" s="362"/>
      <c r="D10" s="362"/>
      <c r="E10" s="362"/>
      <c r="F10" s="362"/>
      <c r="G10" s="362"/>
      <c r="H10" s="362"/>
      <c r="I10" s="362"/>
      <c r="J10" s="170">
        <v>2780.16</v>
      </c>
      <c r="L10" s="133">
        <v>3</v>
      </c>
      <c r="M10" s="134">
        <v>11636.09</v>
      </c>
    </row>
    <row r="11" spans="2:13" x14ac:dyDescent="0.25">
      <c r="B11" s="361" t="s">
        <v>5</v>
      </c>
      <c r="C11" s="362"/>
      <c r="D11" s="362"/>
      <c r="E11" s="362"/>
      <c r="F11" s="362"/>
      <c r="G11" s="362"/>
      <c r="H11" s="362"/>
      <c r="I11" s="362"/>
      <c r="J11" s="170">
        <v>21215.91</v>
      </c>
      <c r="L11" s="133">
        <v>4</v>
      </c>
      <c r="M11" s="134">
        <v>16623.259999999998</v>
      </c>
    </row>
    <row r="12" spans="2:13" x14ac:dyDescent="0.25">
      <c r="B12" s="361" t="s">
        <v>6</v>
      </c>
      <c r="C12" s="362"/>
      <c r="D12" s="362"/>
      <c r="E12" s="362"/>
      <c r="F12" s="362"/>
      <c r="G12" s="362"/>
      <c r="H12" s="362"/>
      <c r="I12" s="362"/>
      <c r="J12" s="172">
        <f>J64</f>
        <v>13337.09</v>
      </c>
      <c r="L12" s="133">
        <v>5</v>
      </c>
      <c r="M12" s="134">
        <v>45197.54</v>
      </c>
    </row>
    <row r="13" spans="2:13" x14ac:dyDescent="0.25">
      <c r="B13" s="361" t="s">
        <v>7</v>
      </c>
      <c r="C13" s="362"/>
      <c r="D13" s="362"/>
      <c r="E13" s="362"/>
      <c r="F13" s="362"/>
      <c r="G13" s="362"/>
      <c r="H13" s="362"/>
      <c r="I13" s="362"/>
      <c r="J13" s="173">
        <v>593</v>
      </c>
      <c r="L13" s="133">
        <v>6</v>
      </c>
      <c r="M13" s="134">
        <v>31638.09</v>
      </c>
    </row>
    <row r="14" spans="2:13" ht="15.75" thickBot="1" x14ac:dyDescent="0.3">
      <c r="B14" s="356" t="s">
        <v>8</v>
      </c>
      <c r="C14" s="357"/>
      <c r="D14" s="357"/>
      <c r="E14" s="357"/>
      <c r="F14" s="357"/>
      <c r="G14" s="357"/>
      <c r="H14" s="357"/>
      <c r="I14" s="357"/>
      <c r="J14" s="174">
        <v>272421.77</v>
      </c>
      <c r="L14" s="133">
        <v>7</v>
      </c>
      <c r="M14" s="134">
        <v>1575.19</v>
      </c>
    </row>
    <row r="15" spans="2:13" ht="15.75" thickBot="1" x14ac:dyDescent="0.3">
      <c r="C15" s="2"/>
      <c r="D15" s="2"/>
      <c r="E15" s="2"/>
      <c r="F15" s="2"/>
      <c r="G15" s="2"/>
      <c r="H15" s="2"/>
      <c r="I15" s="2"/>
      <c r="J15" s="2"/>
      <c r="L15" s="133">
        <v>8</v>
      </c>
      <c r="M15" s="134">
        <v>2250.3000000000002</v>
      </c>
    </row>
    <row r="16" spans="2:13" x14ac:dyDescent="0.25">
      <c r="B16" s="358" t="s">
        <v>9</v>
      </c>
      <c r="C16" s="359"/>
      <c r="D16" s="359"/>
      <c r="E16" s="359"/>
      <c r="F16" s="359"/>
      <c r="G16" s="359"/>
      <c r="H16" s="359"/>
      <c r="I16" s="359"/>
      <c r="J16" s="360"/>
      <c r="L16" s="133">
        <v>9</v>
      </c>
      <c r="M16" s="134">
        <v>32908.03</v>
      </c>
    </row>
    <row r="17" spans="2:13" x14ac:dyDescent="0.25">
      <c r="B17" s="365" t="s">
        <v>10</v>
      </c>
      <c r="C17" s="366"/>
      <c r="D17" s="366"/>
      <c r="E17" s="366"/>
      <c r="F17" s="366"/>
      <c r="G17" s="366" t="s">
        <v>11</v>
      </c>
      <c r="H17" s="366"/>
      <c r="I17" s="366"/>
      <c r="J17" s="176" t="s">
        <v>12</v>
      </c>
      <c r="L17" s="133">
        <v>10</v>
      </c>
      <c r="M17" s="134">
        <v>47011.71</v>
      </c>
    </row>
    <row r="18" spans="2:13" x14ac:dyDescent="0.25">
      <c r="B18" s="367" t="s">
        <v>13</v>
      </c>
      <c r="C18" s="368"/>
      <c r="D18" s="368"/>
      <c r="E18" s="368"/>
      <c r="F18" s="368"/>
      <c r="G18" s="369">
        <v>44712</v>
      </c>
      <c r="H18" s="369"/>
      <c r="I18" s="369"/>
      <c r="J18" s="179">
        <f>'MAI 2022'!J66</f>
        <v>377.28</v>
      </c>
      <c r="L18" s="133">
        <v>11</v>
      </c>
      <c r="M18" s="134"/>
    </row>
    <row r="19" spans="2:13" x14ac:dyDescent="0.25">
      <c r="B19" s="361" t="s">
        <v>14</v>
      </c>
      <c r="C19" s="362"/>
      <c r="D19" s="362"/>
      <c r="E19" s="362"/>
      <c r="F19" s="362"/>
      <c r="G19" s="401" t="s">
        <v>45</v>
      </c>
      <c r="H19" s="401"/>
      <c r="I19" s="401"/>
      <c r="J19" s="181">
        <f>J67</f>
        <v>612.34</v>
      </c>
      <c r="L19" s="133">
        <v>12</v>
      </c>
      <c r="M19" s="134"/>
    </row>
    <row r="20" spans="2:13" x14ac:dyDescent="0.25">
      <c r="B20" s="361" t="s">
        <v>15</v>
      </c>
      <c r="C20" s="362"/>
      <c r="D20" s="362"/>
      <c r="E20" s="362"/>
      <c r="F20" s="362"/>
      <c r="G20" s="401" t="s">
        <v>46</v>
      </c>
      <c r="H20" s="401"/>
      <c r="I20" s="401"/>
      <c r="J20" s="179">
        <v>6321.95</v>
      </c>
      <c r="L20" s="133">
        <v>13</v>
      </c>
      <c r="M20" s="134"/>
    </row>
    <row r="21" spans="2:13" x14ac:dyDescent="0.25">
      <c r="B21" s="361" t="s">
        <v>51</v>
      </c>
      <c r="C21" s="362"/>
      <c r="D21" s="362"/>
      <c r="E21" s="362"/>
      <c r="F21" s="362"/>
      <c r="G21" s="401" t="s">
        <v>122</v>
      </c>
      <c r="H21" s="401"/>
      <c r="I21" s="401"/>
      <c r="J21" s="182">
        <v>2585.1799999999998</v>
      </c>
      <c r="L21" s="133">
        <v>14</v>
      </c>
      <c r="M21" s="134"/>
    </row>
    <row r="22" spans="2:13" x14ac:dyDescent="0.25">
      <c r="B22" s="361" t="s">
        <v>53</v>
      </c>
      <c r="C22" s="362"/>
      <c r="D22" s="362"/>
      <c r="E22" s="362"/>
      <c r="F22" s="362"/>
      <c r="G22" s="401" t="s">
        <v>54</v>
      </c>
      <c r="H22" s="401"/>
      <c r="I22" s="401"/>
      <c r="J22" s="182">
        <v>200</v>
      </c>
      <c r="L22" s="133">
        <v>15</v>
      </c>
      <c r="M22" s="134"/>
    </row>
    <row r="23" spans="2:13" x14ac:dyDescent="0.25">
      <c r="B23" s="361" t="s">
        <v>55</v>
      </c>
      <c r="C23" s="362"/>
      <c r="D23" s="362"/>
      <c r="E23" s="362"/>
      <c r="F23" s="362"/>
      <c r="G23" s="362" t="s">
        <v>198</v>
      </c>
      <c r="H23" s="362"/>
      <c r="I23" s="362"/>
      <c r="J23" s="182">
        <v>150</v>
      </c>
      <c r="L23" s="133">
        <v>16</v>
      </c>
      <c r="M23" s="134"/>
    </row>
    <row r="24" spans="2:13" ht="15.75" thickBot="1" x14ac:dyDescent="0.3">
      <c r="B24" s="361" t="s">
        <v>57</v>
      </c>
      <c r="C24" s="362"/>
      <c r="D24" s="362"/>
      <c r="E24" s="362"/>
      <c r="F24" s="362"/>
      <c r="G24" s="401" t="s">
        <v>121</v>
      </c>
      <c r="H24" s="401"/>
      <c r="I24" s="401"/>
      <c r="J24" s="182">
        <v>350</v>
      </c>
      <c r="L24" s="133">
        <v>17</v>
      </c>
      <c r="M24" s="134"/>
    </row>
    <row r="25" spans="2:13" ht="16.5" thickBot="1" x14ac:dyDescent="0.3">
      <c r="B25" s="361" t="s">
        <v>65</v>
      </c>
      <c r="C25" s="362"/>
      <c r="D25" s="362"/>
      <c r="E25" s="362"/>
      <c r="F25" s="362"/>
      <c r="G25" s="401" t="s">
        <v>63</v>
      </c>
      <c r="H25" s="401"/>
      <c r="I25" s="401"/>
      <c r="J25" s="182">
        <v>182.06</v>
      </c>
      <c r="L25" s="417">
        <f>SUM(M8:M24)</f>
        <v>278603.82999999996</v>
      </c>
      <c r="M25" s="418"/>
    </row>
    <row r="26" spans="2:13" x14ac:dyDescent="0.25">
      <c r="B26" s="361" t="s">
        <v>120</v>
      </c>
      <c r="C26" s="362"/>
      <c r="D26" s="362"/>
      <c r="E26" s="362"/>
      <c r="F26" s="362"/>
      <c r="G26" s="401" t="s">
        <v>64</v>
      </c>
      <c r="H26" s="401"/>
      <c r="I26" s="401"/>
      <c r="J26" s="182">
        <v>692</v>
      </c>
    </row>
    <row r="27" spans="2:13" x14ac:dyDescent="0.25">
      <c r="B27" s="361" t="s">
        <v>162</v>
      </c>
      <c r="C27" s="362"/>
      <c r="D27" s="362"/>
      <c r="E27" s="362"/>
      <c r="F27" s="362"/>
      <c r="G27" s="401" t="s">
        <v>163</v>
      </c>
      <c r="H27" s="401"/>
      <c r="I27" s="401"/>
      <c r="J27" s="182">
        <v>410</v>
      </c>
    </row>
    <row r="28" spans="2:13" x14ac:dyDescent="0.25">
      <c r="B28" s="373" t="s">
        <v>164</v>
      </c>
      <c r="C28" s="374"/>
      <c r="D28" s="374"/>
      <c r="E28" s="374"/>
      <c r="F28" s="375"/>
      <c r="G28" s="407" t="s">
        <v>165</v>
      </c>
      <c r="H28" s="408"/>
      <c r="I28" s="409"/>
      <c r="J28" s="182">
        <v>50.97</v>
      </c>
    </row>
    <row r="29" spans="2:13" x14ac:dyDescent="0.25">
      <c r="B29" s="361" t="s">
        <v>166</v>
      </c>
      <c r="C29" s="362"/>
      <c r="D29" s="362"/>
      <c r="E29" s="362"/>
      <c r="F29" s="362"/>
      <c r="G29" s="401" t="s">
        <v>175</v>
      </c>
      <c r="H29" s="401"/>
      <c r="I29" s="401"/>
      <c r="J29" s="182">
        <v>170</v>
      </c>
    </row>
    <row r="30" spans="2:13" x14ac:dyDescent="0.25">
      <c r="B30" s="361" t="s">
        <v>16</v>
      </c>
      <c r="C30" s="362"/>
      <c r="D30" s="362"/>
      <c r="E30" s="362"/>
      <c r="F30" s="362"/>
      <c r="G30" s="401" t="s">
        <v>47</v>
      </c>
      <c r="H30" s="401"/>
      <c r="I30" s="401"/>
      <c r="J30" s="182">
        <v>1212</v>
      </c>
    </row>
    <row r="31" spans="2:13" x14ac:dyDescent="0.25">
      <c r="B31" s="361" t="s">
        <v>17</v>
      </c>
      <c r="C31" s="362"/>
      <c r="D31" s="362"/>
      <c r="E31" s="362"/>
      <c r="F31" s="362"/>
      <c r="G31" s="401" t="s">
        <v>48</v>
      </c>
      <c r="H31" s="401"/>
      <c r="I31" s="401"/>
      <c r="J31" s="182">
        <v>1212</v>
      </c>
    </row>
    <row r="32" spans="2:13" x14ac:dyDescent="0.25">
      <c r="B32" s="361" t="s">
        <v>18</v>
      </c>
      <c r="C32" s="362"/>
      <c r="D32" s="362"/>
      <c r="E32" s="362"/>
      <c r="F32" s="362"/>
      <c r="G32" s="401" t="s">
        <v>49</v>
      </c>
      <c r="H32" s="401"/>
      <c r="I32" s="401"/>
      <c r="J32" s="182">
        <v>1018.84</v>
      </c>
    </row>
    <row r="33" spans="2:10" x14ac:dyDescent="0.25">
      <c r="B33" s="361" t="s">
        <v>19</v>
      </c>
      <c r="C33" s="362"/>
      <c r="D33" s="362"/>
      <c r="E33" s="362"/>
      <c r="F33" s="362"/>
      <c r="G33" s="401" t="s">
        <v>49</v>
      </c>
      <c r="H33" s="401"/>
      <c r="I33" s="401"/>
      <c r="J33" s="182">
        <v>3473.52</v>
      </c>
    </row>
    <row r="34" spans="2:10" x14ac:dyDescent="0.25">
      <c r="B34" s="361" t="s">
        <v>20</v>
      </c>
      <c r="C34" s="362"/>
      <c r="D34" s="362"/>
      <c r="E34" s="362"/>
      <c r="F34" s="362"/>
      <c r="G34" s="401" t="s">
        <v>50</v>
      </c>
      <c r="H34" s="401"/>
      <c r="I34" s="401"/>
      <c r="J34" s="183">
        <v>74.510000000000005</v>
      </c>
    </row>
    <row r="35" spans="2:10" ht="15.75" thickBot="1" x14ac:dyDescent="0.3">
      <c r="B35" s="370" t="s">
        <v>58</v>
      </c>
      <c r="C35" s="371"/>
      <c r="D35" s="371"/>
      <c r="E35" s="371"/>
      <c r="F35" s="371"/>
      <c r="G35" s="371"/>
      <c r="H35" s="371"/>
      <c r="I35" s="372"/>
      <c r="J35" s="184">
        <f>SUM(J20:J34)</f>
        <v>18103.029999999995</v>
      </c>
    </row>
    <row r="36" spans="2:10" ht="15.75" thickBot="1" x14ac:dyDescent="0.3">
      <c r="B36" s="212"/>
      <c r="C36" s="175"/>
      <c r="D36" s="175"/>
      <c r="E36" s="175"/>
      <c r="F36" s="175"/>
      <c r="G36" s="175"/>
      <c r="H36" s="175"/>
      <c r="I36" s="175"/>
      <c r="J36" s="175"/>
    </row>
    <row r="37" spans="2:10" x14ac:dyDescent="0.25">
      <c r="B37" s="358" t="s">
        <v>101</v>
      </c>
      <c r="C37" s="359"/>
      <c r="D37" s="359"/>
      <c r="E37" s="359"/>
      <c r="F37" s="359"/>
      <c r="G37" s="359" t="s">
        <v>22</v>
      </c>
      <c r="H37" s="359"/>
      <c r="I37" s="360"/>
      <c r="J37" s="185">
        <f>'MAI 2022'!J60</f>
        <v>94932.47</v>
      </c>
    </row>
    <row r="38" spans="2:10" x14ac:dyDescent="0.25">
      <c r="B38" s="367" t="s">
        <v>23</v>
      </c>
      <c r="C38" s="368"/>
      <c r="D38" s="368"/>
      <c r="E38" s="368"/>
      <c r="F38" s="368"/>
      <c r="G38" s="368" t="s">
        <v>25</v>
      </c>
      <c r="H38" s="368"/>
      <c r="I38" s="380"/>
      <c r="J38" s="186">
        <f>J61</f>
        <v>21567.550000000003</v>
      </c>
    </row>
    <row r="39" spans="2:10" ht="15.75" thickBot="1" x14ac:dyDescent="0.3">
      <c r="B39" s="381" t="s">
        <v>24</v>
      </c>
      <c r="C39" s="382"/>
      <c r="D39" s="382"/>
      <c r="E39" s="382"/>
      <c r="F39" s="382"/>
      <c r="G39" s="382" t="s">
        <v>26</v>
      </c>
      <c r="H39" s="382"/>
      <c r="I39" s="383"/>
      <c r="J39" s="188">
        <v>0</v>
      </c>
    </row>
    <row r="40" spans="2:10" ht="6" customHeight="1" thickBot="1" x14ac:dyDescent="0.3">
      <c r="B40" s="212"/>
      <c r="C40" s="175"/>
      <c r="D40" s="175"/>
      <c r="E40" s="175"/>
      <c r="F40" s="175"/>
      <c r="G40" s="175"/>
      <c r="H40" s="175"/>
      <c r="I40" s="175"/>
      <c r="J40" s="175"/>
    </row>
    <row r="41" spans="2:10" x14ac:dyDescent="0.25">
      <c r="B41" s="384" t="s">
        <v>27</v>
      </c>
      <c r="C41" s="385"/>
      <c r="D41" s="385"/>
      <c r="E41" s="385"/>
      <c r="F41" s="385"/>
      <c r="G41" s="385"/>
      <c r="H41" s="385"/>
      <c r="I41" s="386"/>
      <c r="J41" s="169" t="s">
        <v>12</v>
      </c>
    </row>
    <row r="42" spans="2:10" x14ac:dyDescent="0.25">
      <c r="B42" s="373" t="s">
        <v>28</v>
      </c>
      <c r="C42" s="374"/>
      <c r="D42" s="374"/>
      <c r="E42" s="374"/>
      <c r="F42" s="374"/>
      <c r="G42" s="374"/>
      <c r="H42" s="374"/>
      <c r="I42" s="375"/>
      <c r="J42" s="179">
        <f>I67</f>
        <v>64309.26</v>
      </c>
    </row>
    <row r="43" spans="2:10" x14ac:dyDescent="0.25">
      <c r="B43" s="373" t="s">
        <v>29</v>
      </c>
      <c r="C43" s="374"/>
      <c r="D43" s="374"/>
      <c r="E43" s="374"/>
      <c r="F43" s="374"/>
      <c r="G43" s="374"/>
      <c r="H43" s="374"/>
      <c r="I43" s="375"/>
      <c r="J43" s="179">
        <f>I61</f>
        <v>9773788.7100000009</v>
      </c>
    </row>
    <row r="44" spans="2:10" x14ac:dyDescent="0.25">
      <c r="B44" s="373" t="s">
        <v>30</v>
      </c>
      <c r="C44" s="374"/>
      <c r="D44" s="374"/>
      <c r="E44" s="374"/>
      <c r="F44" s="374"/>
      <c r="G44" s="374"/>
      <c r="H44" s="374"/>
      <c r="I44" s="375"/>
      <c r="J44" s="179">
        <f>I64</f>
        <v>3639007.7300000004</v>
      </c>
    </row>
    <row r="45" spans="2:10" x14ac:dyDescent="0.25">
      <c r="B45" s="373" t="s">
        <v>31</v>
      </c>
      <c r="C45" s="374"/>
      <c r="D45" s="374"/>
      <c r="E45" s="374"/>
      <c r="F45" s="374"/>
      <c r="G45" s="374"/>
      <c r="H45" s="374"/>
      <c r="I45" s="375"/>
      <c r="J45" s="179">
        <f>J73</f>
        <v>0</v>
      </c>
    </row>
    <row r="46" spans="2:10" x14ac:dyDescent="0.25">
      <c r="B46" s="373" t="s">
        <v>32</v>
      </c>
      <c r="C46" s="374"/>
      <c r="D46" s="374"/>
      <c r="E46" s="374"/>
      <c r="F46" s="374"/>
      <c r="G46" s="374"/>
      <c r="H46" s="374"/>
      <c r="I46" s="375"/>
      <c r="J46" s="179">
        <v>0</v>
      </c>
    </row>
    <row r="47" spans="2:10" ht="15.75" thickBot="1" x14ac:dyDescent="0.3">
      <c r="B47" s="370" t="s">
        <v>33</v>
      </c>
      <c r="C47" s="371"/>
      <c r="D47" s="371"/>
      <c r="E47" s="371"/>
      <c r="F47" s="371"/>
      <c r="G47" s="371"/>
      <c r="H47" s="371"/>
      <c r="I47" s="372"/>
      <c r="J47" s="189">
        <f>SUM(J42:J46)</f>
        <v>13477105.700000001</v>
      </c>
    </row>
    <row r="48" spans="2:10" ht="15.75" thickBot="1" x14ac:dyDescent="0.3">
      <c r="B48" s="212"/>
      <c r="C48" s="212"/>
      <c r="D48" s="212"/>
      <c r="E48" s="212"/>
      <c r="F48" s="212"/>
      <c r="G48" s="212"/>
      <c r="H48" s="212"/>
      <c r="I48" s="212"/>
      <c r="J48" s="212"/>
    </row>
    <row r="49" spans="2:11" ht="16.5" thickBot="1" x14ac:dyDescent="0.3">
      <c r="B49" s="332" t="s">
        <v>153</v>
      </c>
      <c r="C49" s="332"/>
      <c r="D49" s="332"/>
      <c r="E49" s="332"/>
      <c r="F49" s="332"/>
      <c r="G49" s="332"/>
      <c r="H49" s="332"/>
      <c r="I49" s="332"/>
      <c r="J49" s="166">
        <f>J61+J64+J67</f>
        <v>35516.979999999996</v>
      </c>
    </row>
    <row r="50" spans="2:11" ht="30.75" customHeight="1" x14ac:dyDescent="0.25">
      <c r="B50" s="212"/>
      <c r="C50" s="213"/>
      <c r="D50" s="213"/>
      <c r="E50" s="213"/>
      <c r="F50" s="213"/>
      <c r="G50" s="213"/>
      <c r="H50" s="213"/>
      <c r="I50" s="213"/>
      <c r="J50" s="213"/>
    </row>
    <row r="51" spans="2:11" ht="18" x14ac:dyDescent="0.25">
      <c r="B51" s="379" t="s">
        <v>281</v>
      </c>
      <c r="C51" s="379"/>
      <c r="D51" s="379"/>
      <c r="E51" s="379"/>
      <c r="F51" s="379"/>
      <c r="G51" s="379"/>
      <c r="H51" s="379"/>
      <c r="I51" s="379"/>
      <c r="J51" s="379"/>
    </row>
    <row r="52" spans="2:11" ht="16.5" thickBot="1" x14ac:dyDescent="0.3">
      <c r="B52" s="175"/>
      <c r="C52" s="191"/>
      <c r="D52" s="191"/>
      <c r="E52" s="175"/>
      <c r="F52" s="175"/>
      <c r="G52" s="175"/>
      <c r="H52" s="175"/>
      <c r="I52" s="190" t="s">
        <v>204</v>
      </c>
      <c r="J52" s="190" t="s">
        <v>236</v>
      </c>
      <c r="K52" s="45"/>
    </row>
    <row r="53" spans="2:11" ht="15.75" x14ac:dyDescent="0.25">
      <c r="B53" s="192">
        <v>1</v>
      </c>
      <c r="C53" s="387" t="s">
        <v>66</v>
      </c>
      <c r="D53" s="387"/>
      <c r="E53" s="387"/>
      <c r="F53" s="422" t="s">
        <v>34</v>
      </c>
      <c r="G53" s="423"/>
      <c r="H53" s="424"/>
      <c r="I53" s="193">
        <v>878478.03</v>
      </c>
      <c r="J53" s="194">
        <v>-3336.45</v>
      </c>
      <c r="K53" s="159"/>
    </row>
    <row r="54" spans="2:11" ht="15.75" x14ac:dyDescent="0.25">
      <c r="B54" s="177">
        <v>2</v>
      </c>
      <c r="C54" s="389" t="s">
        <v>66</v>
      </c>
      <c r="D54" s="389"/>
      <c r="E54" s="389"/>
      <c r="F54" s="392" t="s">
        <v>35</v>
      </c>
      <c r="G54" s="393"/>
      <c r="H54" s="394"/>
      <c r="I54" s="195">
        <v>898938.03</v>
      </c>
      <c r="J54" s="196">
        <v>-9996.83</v>
      </c>
      <c r="K54" s="159"/>
    </row>
    <row r="55" spans="2:11" ht="15.75" x14ac:dyDescent="0.25">
      <c r="B55" s="177">
        <v>3</v>
      </c>
      <c r="C55" s="389" t="s">
        <v>66</v>
      </c>
      <c r="D55" s="389"/>
      <c r="E55" s="389"/>
      <c r="F55" s="392" t="s">
        <v>36</v>
      </c>
      <c r="G55" s="393"/>
      <c r="H55" s="394"/>
      <c r="I55" s="195">
        <v>1550019.56</v>
      </c>
      <c r="J55" s="233">
        <v>3469.49</v>
      </c>
      <c r="K55" s="60"/>
    </row>
    <row r="56" spans="2:11" ht="15.75" x14ac:dyDescent="0.25">
      <c r="B56" s="177">
        <v>4</v>
      </c>
      <c r="C56" s="389" t="s">
        <v>66</v>
      </c>
      <c r="D56" s="389"/>
      <c r="E56" s="389"/>
      <c r="F56" s="392" t="s">
        <v>37</v>
      </c>
      <c r="G56" s="393"/>
      <c r="H56" s="394"/>
      <c r="I56" s="195">
        <v>1165389.6599999999</v>
      </c>
      <c r="J56" s="233">
        <v>10509.18</v>
      </c>
      <c r="K56" s="60"/>
    </row>
    <row r="57" spans="2:11" ht="15.75" x14ac:dyDescent="0.25">
      <c r="B57" s="177">
        <v>5</v>
      </c>
      <c r="C57" s="389" t="s">
        <v>66</v>
      </c>
      <c r="D57" s="389"/>
      <c r="E57" s="389"/>
      <c r="F57" s="392" t="s">
        <v>38</v>
      </c>
      <c r="G57" s="393"/>
      <c r="H57" s="394"/>
      <c r="I57" s="195">
        <v>731175.79</v>
      </c>
      <c r="J57" s="233">
        <v>2430.91</v>
      </c>
      <c r="K57" s="60"/>
    </row>
    <row r="58" spans="2:11" ht="15.75" x14ac:dyDescent="0.25">
      <c r="B58" s="177">
        <v>6</v>
      </c>
      <c r="C58" s="389" t="s">
        <v>66</v>
      </c>
      <c r="D58" s="389"/>
      <c r="E58" s="389"/>
      <c r="F58" s="392" t="s">
        <v>39</v>
      </c>
      <c r="G58" s="393"/>
      <c r="H58" s="394"/>
      <c r="I58" s="195">
        <v>1758807.81</v>
      </c>
      <c r="J58" s="233">
        <v>18458.349999999999</v>
      </c>
      <c r="K58" s="60"/>
    </row>
    <row r="59" spans="2:11" ht="15.75" x14ac:dyDescent="0.25">
      <c r="B59" s="177">
        <v>7</v>
      </c>
      <c r="C59" s="389" t="s">
        <v>66</v>
      </c>
      <c r="D59" s="389"/>
      <c r="E59" s="389"/>
      <c r="F59" s="392" t="s">
        <v>40</v>
      </c>
      <c r="G59" s="393"/>
      <c r="H59" s="394"/>
      <c r="I59" s="195">
        <v>2173876.92</v>
      </c>
      <c r="J59" s="233">
        <v>4997.38</v>
      </c>
      <c r="K59" s="60"/>
    </row>
    <row r="60" spans="2:11" ht="15.75" x14ac:dyDescent="0.25">
      <c r="B60" s="177">
        <v>8</v>
      </c>
      <c r="C60" s="389" t="s">
        <v>66</v>
      </c>
      <c r="D60" s="389"/>
      <c r="E60" s="389"/>
      <c r="F60" s="392" t="s">
        <v>41</v>
      </c>
      <c r="G60" s="393"/>
      <c r="H60" s="394"/>
      <c r="I60" s="195">
        <v>617102.91</v>
      </c>
      <c r="J60" s="196">
        <v>-4964.4799999999996</v>
      </c>
      <c r="K60" s="159"/>
    </row>
    <row r="61" spans="2:11" ht="15.75" x14ac:dyDescent="0.25">
      <c r="B61" s="311" t="s">
        <v>58</v>
      </c>
      <c r="C61" s="312"/>
      <c r="D61" s="312"/>
      <c r="E61" s="312"/>
      <c r="F61" s="312"/>
      <c r="G61" s="312"/>
      <c r="H61" s="313"/>
      <c r="I61" s="204">
        <f>SUM(I53:I60)</f>
        <v>9773788.7100000009</v>
      </c>
      <c r="J61" s="205">
        <f>SUM(J53:J60)</f>
        <v>21567.550000000003</v>
      </c>
      <c r="K61" s="158"/>
    </row>
    <row r="62" spans="2:11" ht="15.75" x14ac:dyDescent="0.25">
      <c r="B62" s="177">
        <v>9</v>
      </c>
      <c r="C62" s="368" t="s">
        <v>67</v>
      </c>
      <c r="D62" s="368"/>
      <c r="E62" s="368"/>
      <c r="F62" s="392" t="s">
        <v>44</v>
      </c>
      <c r="G62" s="393"/>
      <c r="H62" s="394"/>
      <c r="I62" s="195">
        <v>1581319.86</v>
      </c>
      <c r="J62" s="196">
        <v>-5597.61</v>
      </c>
      <c r="K62" s="159"/>
    </row>
    <row r="63" spans="2:11" ht="15.75" x14ac:dyDescent="0.25">
      <c r="B63" s="177">
        <v>10</v>
      </c>
      <c r="C63" s="368" t="s">
        <v>67</v>
      </c>
      <c r="D63" s="368"/>
      <c r="E63" s="368"/>
      <c r="F63" s="392" t="s">
        <v>43</v>
      </c>
      <c r="G63" s="393"/>
      <c r="H63" s="394"/>
      <c r="I63" s="195">
        <v>2057687.87</v>
      </c>
      <c r="J63" s="233">
        <v>18934.7</v>
      </c>
      <c r="K63" s="60"/>
    </row>
    <row r="64" spans="2:11" ht="15.75" x14ac:dyDescent="0.25">
      <c r="B64" s="311" t="s">
        <v>58</v>
      </c>
      <c r="C64" s="312"/>
      <c r="D64" s="312"/>
      <c r="E64" s="312"/>
      <c r="F64" s="312"/>
      <c r="G64" s="312"/>
      <c r="H64" s="313"/>
      <c r="I64" s="204">
        <f>SUM(I62:I63)</f>
        <v>3639007.7300000004</v>
      </c>
      <c r="J64" s="205">
        <f>SUM(J62:J63)</f>
        <v>13337.09</v>
      </c>
      <c r="K64" s="158"/>
    </row>
    <row r="65" spans="2:11" ht="15.75" x14ac:dyDescent="0.25">
      <c r="B65" s="177">
        <v>11</v>
      </c>
      <c r="C65" s="368" t="s">
        <v>68</v>
      </c>
      <c r="D65" s="368"/>
      <c r="E65" s="368"/>
      <c r="F65" s="392" t="s">
        <v>59</v>
      </c>
      <c r="G65" s="393"/>
      <c r="H65" s="394"/>
      <c r="I65" s="195">
        <v>10696.35</v>
      </c>
      <c r="J65" s="233">
        <v>108.62</v>
      </c>
      <c r="K65" s="60"/>
    </row>
    <row r="66" spans="2:11" ht="15.75" x14ac:dyDescent="0.25">
      <c r="B66" s="177">
        <v>12</v>
      </c>
      <c r="C66" s="368" t="s">
        <v>68</v>
      </c>
      <c r="D66" s="368"/>
      <c r="E66" s="368"/>
      <c r="F66" s="392" t="s">
        <v>60</v>
      </c>
      <c r="G66" s="393"/>
      <c r="H66" s="394"/>
      <c r="I66" s="195">
        <v>53612.91</v>
      </c>
      <c r="J66" s="233">
        <v>503.72</v>
      </c>
      <c r="K66" s="60"/>
    </row>
    <row r="67" spans="2:11" ht="16.5" thickBot="1" x14ac:dyDescent="0.3">
      <c r="B67" s="419" t="s">
        <v>58</v>
      </c>
      <c r="C67" s="420"/>
      <c r="D67" s="420"/>
      <c r="E67" s="420"/>
      <c r="F67" s="420"/>
      <c r="G67" s="420"/>
      <c r="H67" s="421"/>
      <c r="I67" s="206">
        <f>SUM(I65:I66)</f>
        <v>64309.26</v>
      </c>
      <c r="J67" s="207">
        <f>SUM(J65:J66)</f>
        <v>612.34</v>
      </c>
      <c r="K67" s="158"/>
    </row>
    <row r="68" spans="2:11" ht="15.75" thickBot="1" x14ac:dyDescent="0.3">
      <c r="B68" s="391" t="s">
        <v>70</v>
      </c>
      <c r="C68" s="391"/>
      <c r="D68" s="391"/>
      <c r="E68" s="391"/>
      <c r="F68" s="391"/>
      <c r="G68" s="391"/>
      <c r="H68" s="391"/>
      <c r="I68" s="391"/>
      <c r="J68" s="391"/>
      <c r="K68" s="1"/>
    </row>
    <row r="69" spans="2:11" ht="17.25" x14ac:dyDescent="0.3">
      <c r="B69" s="192">
        <v>1</v>
      </c>
      <c r="C69" s="387" t="s">
        <v>66</v>
      </c>
      <c r="D69" s="387"/>
      <c r="E69" s="387"/>
      <c r="F69" s="390" t="s">
        <v>42</v>
      </c>
      <c r="G69" s="390"/>
      <c r="H69" s="390"/>
      <c r="I69" s="390"/>
      <c r="J69" s="200">
        <v>0</v>
      </c>
      <c r="K69" s="47"/>
    </row>
    <row r="70" spans="2:11" x14ac:dyDescent="0.25">
      <c r="B70" s="177">
        <v>2</v>
      </c>
      <c r="C70" s="368" t="s">
        <v>67</v>
      </c>
      <c r="D70" s="368"/>
      <c r="E70" s="368"/>
      <c r="F70" s="368" t="s">
        <v>42</v>
      </c>
      <c r="G70" s="368"/>
      <c r="H70" s="368"/>
      <c r="I70" s="368"/>
      <c r="J70" s="201">
        <v>0</v>
      </c>
    </row>
    <row r="71" spans="2:11" x14ac:dyDescent="0.25">
      <c r="B71" s="177">
        <v>3</v>
      </c>
      <c r="C71" s="368" t="s">
        <v>68</v>
      </c>
      <c r="D71" s="368"/>
      <c r="E71" s="368"/>
      <c r="F71" s="368" t="s">
        <v>42</v>
      </c>
      <c r="G71" s="368"/>
      <c r="H71" s="368"/>
      <c r="I71" s="368"/>
      <c r="J71" s="201">
        <v>0</v>
      </c>
    </row>
    <row r="72" spans="2:11" x14ac:dyDescent="0.25">
      <c r="B72" s="202">
        <v>4</v>
      </c>
      <c r="C72" s="392" t="s">
        <v>73</v>
      </c>
      <c r="D72" s="393"/>
      <c r="E72" s="394"/>
      <c r="F72" s="368" t="s">
        <v>42</v>
      </c>
      <c r="G72" s="368"/>
      <c r="H72" s="368"/>
      <c r="I72" s="368"/>
      <c r="J72" s="201">
        <v>0</v>
      </c>
    </row>
    <row r="73" spans="2:11" ht="15.75" thickBot="1" x14ac:dyDescent="0.3">
      <c r="B73" s="187">
        <v>5</v>
      </c>
      <c r="C73" s="395" t="s">
        <v>71</v>
      </c>
      <c r="D73" s="395"/>
      <c r="E73" s="395"/>
      <c r="F73" s="382" t="s">
        <v>42</v>
      </c>
      <c r="G73" s="382"/>
      <c r="H73" s="382"/>
      <c r="I73" s="382"/>
      <c r="J73" s="203">
        <v>0</v>
      </c>
    </row>
    <row r="74" spans="2:11" ht="15.75" thickBot="1" x14ac:dyDescent="0.3">
      <c r="B74" s="2"/>
      <c r="C74" s="2"/>
      <c r="D74" s="2"/>
      <c r="E74" s="2"/>
      <c r="F74" s="2"/>
      <c r="G74" s="2"/>
      <c r="H74" s="2"/>
      <c r="I74" s="2"/>
      <c r="J74" s="2"/>
    </row>
    <row r="75" spans="2:11" x14ac:dyDescent="0.25">
      <c r="B75" s="317" t="s">
        <v>72</v>
      </c>
      <c r="C75" s="318"/>
      <c r="D75" s="318"/>
      <c r="E75" s="318"/>
      <c r="F75" s="318"/>
      <c r="G75" s="318"/>
      <c r="H75" s="318"/>
      <c r="I75" s="318"/>
      <c r="J75" s="319"/>
    </row>
    <row r="76" spans="2:11" ht="17.25" thickBot="1" x14ac:dyDescent="0.3">
      <c r="B76" s="320" t="s">
        <v>58</v>
      </c>
      <c r="C76" s="321"/>
      <c r="D76" s="321"/>
      <c r="E76" s="321"/>
      <c r="F76" s="321"/>
      <c r="G76" s="321"/>
      <c r="H76" s="321"/>
      <c r="I76" s="321"/>
      <c r="J76" s="22">
        <f>J61+J64+J67+J69+J70+J71+J73+J72</f>
        <v>35516.979999999996</v>
      </c>
    </row>
  </sheetData>
  <mergeCells count="111">
    <mergeCell ref="F66:H66"/>
    <mergeCell ref="B67:H67"/>
    <mergeCell ref="F57:H57"/>
    <mergeCell ref="F58:H58"/>
    <mergeCell ref="F59:H59"/>
    <mergeCell ref="F60:H60"/>
    <mergeCell ref="B61:H61"/>
    <mergeCell ref="F62:H62"/>
    <mergeCell ref="F63:H63"/>
    <mergeCell ref="B64:H64"/>
    <mergeCell ref="F65:H65"/>
    <mergeCell ref="L7:M7"/>
    <mergeCell ref="L25:M25"/>
    <mergeCell ref="C65:E65"/>
    <mergeCell ref="C66:E66"/>
    <mergeCell ref="C60:E60"/>
    <mergeCell ref="C62:E62"/>
    <mergeCell ref="C63:E63"/>
    <mergeCell ref="C57:E57"/>
    <mergeCell ref="C58:E58"/>
    <mergeCell ref="C59:E59"/>
    <mergeCell ref="C54:E54"/>
    <mergeCell ref="C55:E55"/>
    <mergeCell ref="C56:E56"/>
    <mergeCell ref="B45:I45"/>
    <mergeCell ref="B46:I46"/>
    <mergeCell ref="B47:I47"/>
    <mergeCell ref="B51:J51"/>
    <mergeCell ref="C53:E53"/>
    <mergeCell ref="F53:H53"/>
    <mergeCell ref="F54:H54"/>
    <mergeCell ref="F55:H55"/>
    <mergeCell ref="F56:H56"/>
    <mergeCell ref="B39:F39"/>
    <mergeCell ref="G39:I39"/>
    <mergeCell ref="C72:E72"/>
    <mergeCell ref="F72:I72"/>
    <mergeCell ref="C73:E73"/>
    <mergeCell ref="F73:I73"/>
    <mergeCell ref="B75:J75"/>
    <mergeCell ref="B76:I76"/>
    <mergeCell ref="B68:J68"/>
    <mergeCell ref="C69:E69"/>
    <mergeCell ref="F69:I69"/>
    <mergeCell ref="C70:E70"/>
    <mergeCell ref="F70:I70"/>
    <mergeCell ref="C71:E71"/>
    <mergeCell ref="F71:I71"/>
    <mergeCell ref="B41:I41"/>
    <mergeCell ref="B42:I42"/>
    <mergeCell ref="B43:I43"/>
    <mergeCell ref="B44:I44"/>
    <mergeCell ref="B49:I49"/>
    <mergeCell ref="B37:F37"/>
    <mergeCell ref="G37:I37"/>
    <mergeCell ref="B38:F38"/>
    <mergeCell ref="G38:I38"/>
    <mergeCell ref="B35:I35"/>
    <mergeCell ref="B32:F32"/>
    <mergeCell ref="G32:I32"/>
    <mergeCell ref="B33:F33"/>
    <mergeCell ref="G33:I33"/>
    <mergeCell ref="B34:F34"/>
    <mergeCell ref="G34:I34"/>
    <mergeCell ref="B29:F29"/>
    <mergeCell ref="G29:I29"/>
    <mergeCell ref="B30:F30"/>
    <mergeCell ref="G30:I30"/>
    <mergeCell ref="B31:F31"/>
    <mergeCell ref="G31:I31"/>
    <mergeCell ref="B27:F27"/>
    <mergeCell ref="G27:I27"/>
    <mergeCell ref="B28:F28"/>
    <mergeCell ref="G28:I28"/>
    <mergeCell ref="B22:F22"/>
    <mergeCell ref="G22:I22"/>
    <mergeCell ref="B23:F23"/>
    <mergeCell ref="G23:I23"/>
    <mergeCell ref="B24:F24"/>
    <mergeCell ref="G24:I24"/>
    <mergeCell ref="B21:F21"/>
    <mergeCell ref="G21:I21"/>
    <mergeCell ref="B17:F17"/>
    <mergeCell ref="G17:I17"/>
    <mergeCell ref="B18:F18"/>
    <mergeCell ref="G18:I18"/>
    <mergeCell ref="B25:F25"/>
    <mergeCell ref="G25:I25"/>
    <mergeCell ref="B26:F26"/>
    <mergeCell ref="G26:I26"/>
    <mergeCell ref="B1:J1"/>
    <mergeCell ref="B2:J2"/>
    <mergeCell ref="B3:J3"/>
    <mergeCell ref="B4:J4"/>
    <mergeCell ref="B5:H5"/>
    <mergeCell ref="B19:F19"/>
    <mergeCell ref="G19:I19"/>
    <mergeCell ref="B20:F20"/>
    <mergeCell ref="G20:I20"/>
    <mergeCell ref="B14:I14"/>
    <mergeCell ref="B16:J16"/>
    <mergeCell ref="B6:H6"/>
    <mergeCell ref="B8:I8"/>
    <mergeCell ref="B10:I10"/>
    <mergeCell ref="B11:I11"/>
    <mergeCell ref="B12:I12"/>
    <mergeCell ref="B13:I13"/>
    <mergeCell ref="B7:I7"/>
    <mergeCell ref="I5:J5"/>
    <mergeCell ref="I6:J6"/>
    <mergeCell ref="B9:H9"/>
  </mergeCells>
  <pageMargins left="0.11811023622047245" right="0.11811023622047245" top="0.59055118110236227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M74"/>
  <sheetViews>
    <sheetView workbookViewId="0">
      <selection activeCell="P27" sqref="P27"/>
    </sheetView>
  </sheetViews>
  <sheetFormatPr defaultRowHeight="15" x14ac:dyDescent="0.25"/>
  <cols>
    <col min="1" max="1" width="2.42578125" customWidth="1"/>
    <col min="2" max="2" width="3.7109375" customWidth="1"/>
    <col min="3" max="4" width="9" customWidth="1"/>
    <col min="6" max="6" width="9" customWidth="1"/>
    <col min="7" max="7" width="2.42578125" customWidth="1"/>
    <col min="8" max="8" width="13.85546875" customWidth="1"/>
    <col min="9" max="9" width="20.140625" customWidth="1"/>
    <col min="10" max="10" width="19.85546875" customWidth="1"/>
    <col min="11" max="11" width="3.42578125" customWidth="1"/>
    <col min="12" max="12" width="4.42578125" customWidth="1"/>
    <col min="13" max="13" width="27.42578125" customWidth="1"/>
  </cols>
  <sheetData>
    <row r="1" spans="2:13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3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3" ht="20.25" x14ac:dyDescent="0.3">
      <c r="B3" s="263" t="s">
        <v>168</v>
      </c>
      <c r="C3" s="263"/>
      <c r="D3" s="263"/>
      <c r="E3" s="263"/>
      <c r="F3" s="263"/>
      <c r="G3" s="263"/>
      <c r="H3" s="263"/>
      <c r="I3" s="263"/>
      <c r="J3" s="263"/>
    </row>
    <row r="4" spans="2:13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3" ht="18.75" x14ac:dyDescent="0.3">
      <c r="B5" s="351" t="s">
        <v>81</v>
      </c>
      <c r="C5" s="351"/>
      <c r="D5" s="351"/>
      <c r="E5" s="351"/>
      <c r="F5" s="351"/>
      <c r="G5" s="351"/>
      <c r="H5" s="351"/>
      <c r="I5" s="364">
        <f>'JUN 2022'!I6:J6</f>
        <v>13477105.700000001</v>
      </c>
      <c r="J5" s="364"/>
    </row>
    <row r="6" spans="2:13" ht="18" customHeight="1" thickBot="1" x14ac:dyDescent="0.35">
      <c r="B6" s="352" t="s">
        <v>148</v>
      </c>
      <c r="C6" s="352"/>
      <c r="D6" s="352"/>
      <c r="E6" s="352"/>
      <c r="F6" s="352"/>
      <c r="G6" s="352"/>
      <c r="H6" s="352"/>
      <c r="I6" s="428">
        <f>J45</f>
        <v>13409164.99</v>
      </c>
      <c r="J6" s="428"/>
    </row>
    <row r="7" spans="2:13" x14ac:dyDescent="0.25">
      <c r="B7" s="358" t="s">
        <v>3</v>
      </c>
      <c r="C7" s="359"/>
      <c r="D7" s="359"/>
      <c r="E7" s="359"/>
      <c r="F7" s="359"/>
      <c r="G7" s="359"/>
      <c r="H7" s="359"/>
      <c r="I7" s="359"/>
      <c r="J7" s="169" t="s">
        <v>12</v>
      </c>
      <c r="L7" s="416" t="s">
        <v>249</v>
      </c>
      <c r="M7" s="416"/>
    </row>
    <row r="8" spans="2:13" x14ac:dyDescent="0.25">
      <c r="B8" s="361" t="s">
        <v>88</v>
      </c>
      <c r="C8" s="362"/>
      <c r="D8" s="362"/>
      <c r="E8" s="362"/>
      <c r="F8" s="362"/>
      <c r="G8" s="362"/>
      <c r="H8" s="362"/>
      <c r="I8" s="362"/>
      <c r="J8" s="170">
        <f>'JUN 2022'!J64</f>
        <v>13337.09</v>
      </c>
      <c r="L8" s="133">
        <v>1</v>
      </c>
      <c r="M8" s="134">
        <v>58197.99</v>
      </c>
    </row>
    <row r="9" spans="2:13" x14ac:dyDescent="0.25">
      <c r="B9" s="373" t="s">
        <v>62</v>
      </c>
      <c r="C9" s="374"/>
      <c r="D9" s="374"/>
      <c r="E9" s="374"/>
      <c r="F9" s="374"/>
      <c r="G9" s="374"/>
      <c r="H9" s="375"/>
      <c r="I9" s="171">
        <v>343343.25</v>
      </c>
      <c r="J9" s="172">
        <f>L25</f>
        <v>199134.59999999998</v>
      </c>
      <c r="L9" s="133">
        <v>2</v>
      </c>
      <c r="M9" s="134">
        <v>54484.35</v>
      </c>
    </row>
    <row r="10" spans="2:13" x14ac:dyDescent="0.25">
      <c r="B10" s="361" t="s">
        <v>257</v>
      </c>
      <c r="C10" s="362"/>
      <c r="D10" s="362"/>
      <c r="E10" s="362"/>
      <c r="F10" s="362"/>
      <c r="G10" s="362"/>
      <c r="H10" s="362"/>
      <c r="I10" s="362"/>
      <c r="J10" s="170">
        <v>2780.16</v>
      </c>
      <c r="L10" s="133">
        <v>3</v>
      </c>
      <c r="M10" s="134">
        <v>32158.12</v>
      </c>
    </row>
    <row r="11" spans="2:13" x14ac:dyDescent="0.25">
      <c r="B11" s="361" t="s">
        <v>5</v>
      </c>
      <c r="C11" s="362"/>
      <c r="D11" s="362"/>
      <c r="E11" s="362"/>
      <c r="F11" s="362"/>
      <c r="G11" s="362"/>
      <c r="H11" s="362"/>
      <c r="I11" s="362"/>
      <c r="J11" s="170">
        <v>21716.73</v>
      </c>
      <c r="L11" s="133">
        <v>4</v>
      </c>
      <c r="M11" s="134">
        <v>45940.53</v>
      </c>
    </row>
    <row r="12" spans="2:13" x14ac:dyDescent="0.25">
      <c r="B12" s="361" t="s">
        <v>6</v>
      </c>
      <c r="C12" s="362"/>
      <c r="D12" s="362"/>
      <c r="E12" s="362"/>
      <c r="F12" s="362"/>
      <c r="G12" s="362"/>
      <c r="H12" s="362"/>
      <c r="I12" s="362"/>
      <c r="J12" s="172">
        <f>J62</f>
        <v>6351.1899999999987</v>
      </c>
      <c r="L12" s="133">
        <v>5</v>
      </c>
      <c r="M12" s="134">
        <v>1575.19</v>
      </c>
    </row>
    <row r="13" spans="2:13" x14ac:dyDescent="0.25">
      <c r="B13" s="361" t="s">
        <v>7</v>
      </c>
      <c r="C13" s="362"/>
      <c r="D13" s="362"/>
      <c r="E13" s="362"/>
      <c r="F13" s="362"/>
      <c r="G13" s="362"/>
      <c r="H13" s="362"/>
      <c r="I13" s="362"/>
      <c r="J13" s="173">
        <v>748</v>
      </c>
      <c r="L13" s="133">
        <v>6</v>
      </c>
      <c r="M13" s="134">
        <v>2250.3000000000002</v>
      </c>
    </row>
    <row r="14" spans="2:13" ht="15.75" thickBot="1" x14ac:dyDescent="0.3">
      <c r="B14" s="356" t="s">
        <v>277</v>
      </c>
      <c r="C14" s="357"/>
      <c r="D14" s="357"/>
      <c r="E14" s="357"/>
      <c r="F14" s="357"/>
      <c r="G14" s="357"/>
      <c r="H14" s="357"/>
      <c r="I14" s="357"/>
      <c r="J14" s="174">
        <v>269701.71999999997</v>
      </c>
      <c r="L14" s="133">
        <v>7</v>
      </c>
      <c r="M14" s="134">
        <v>4528.12</v>
      </c>
    </row>
    <row r="15" spans="2:13" ht="15.75" thickBot="1" x14ac:dyDescent="0.3">
      <c r="B15" s="175"/>
      <c r="C15" s="175"/>
      <c r="D15" s="175"/>
      <c r="E15" s="175"/>
      <c r="F15" s="175"/>
      <c r="G15" s="175"/>
      <c r="H15" s="175"/>
      <c r="I15" s="175"/>
      <c r="J15" s="175"/>
      <c r="L15" s="133">
        <v>8</v>
      </c>
      <c r="M15" s="134"/>
    </row>
    <row r="16" spans="2:13" x14ac:dyDescent="0.25">
      <c r="B16" s="358" t="s">
        <v>9</v>
      </c>
      <c r="C16" s="359"/>
      <c r="D16" s="359"/>
      <c r="E16" s="359"/>
      <c r="F16" s="359"/>
      <c r="G16" s="359"/>
      <c r="H16" s="359"/>
      <c r="I16" s="359"/>
      <c r="J16" s="360"/>
      <c r="L16" s="133">
        <v>9</v>
      </c>
      <c r="M16" s="134"/>
    </row>
    <row r="17" spans="2:13" x14ac:dyDescent="0.25">
      <c r="B17" s="365" t="s">
        <v>10</v>
      </c>
      <c r="C17" s="366"/>
      <c r="D17" s="366"/>
      <c r="E17" s="366"/>
      <c r="F17" s="366"/>
      <c r="G17" s="366" t="s">
        <v>11</v>
      </c>
      <c r="H17" s="366"/>
      <c r="I17" s="366"/>
      <c r="J17" s="176" t="s">
        <v>12</v>
      </c>
      <c r="L17" s="133">
        <v>10</v>
      </c>
      <c r="M17" s="134"/>
    </row>
    <row r="18" spans="2:13" x14ac:dyDescent="0.25">
      <c r="B18" s="367" t="s">
        <v>13</v>
      </c>
      <c r="C18" s="368"/>
      <c r="D18" s="368"/>
      <c r="E18" s="368"/>
      <c r="F18" s="368"/>
      <c r="G18" s="369">
        <v>44742</v>
      </c>
      <c r="H18" s="369"/>
      <c r="I18" s="369"/>
      <c r="J18" s="179">
        <f>'JUN 2022'!J42</f>
        <v>64309.26</v>
      </c>
      <c r="L18" s="133">
        <v>11</v>
      </c>
      <c r="M18" s="134"/>
    </row>
    <row r="19" spans="2:13" x14ac:dyDescent="0.25">
      <c r="B19" s="361" t="s">
        <v>14</v>
      </c>
      <c r="C19" s="362"/>
      <c r="D19" s="362"/>
      <c r="E19" s="362"/>
      <c r="F19" s="362"/>
      <c r="G19" s="401" t="s">
        <v>45</v>
      </c>
      <c r="H19" s="401"/>
      <c r="I19" s="401"/>
      <c r="J19" s="181">
        <f>J65</f>
        <v>542.27</v>
      </c>
      <c r="L19" s="133">
        <v>12</v>
      </c>
      <c r="M19" s="134"/>
    </row>
    <row r="20" spans="2:13" x14ac:dyDescent="0.25">
      <c r="B20" s="361" t="s">
        <v>15</v>
      </c>
      <c r="C20" s="362"/>
      <c r="D20" s="362"/>
      <c r="E20" s="362"/>
      <c r="F20" s="362"/>
      <c r="G20" s="401" t="s">
        <v>46</v>
      </c>
      <c r="H20" s="401"/>
      <c r="I20" s="401"/>
      <c r="J20" s="182">
        <v>6321.95</v>
      </c>
      <c r="L20" s="133">
        <v>13</v>
      </c>
      <c r="M20" s="134"/>
    </row>
    <row r="21" spans="2:13" x14ac:dyDescent="0.25">
      <c r="B21" s="361" t="s">
        <v>51</v>
      </c>
      <c r="C21" s="362"/>
      <c r="D21" s="362"/>
      <c r="E21" s="362"/>
      <c r="F21" s="362"/>
      <c r="G21" s="401" t="s">
        <v>122</v>
      </c>
      <c r="H21" s="401"/>
      <c r="I21" s="401"/>
      <c r="J21" s="182">
        <v>2585.1799999999998</v>
      </c>
      <c r="L21" s="133">
        <v>14</v>
      </c>
      <c r="M21" s="134"/>
    </row>
    <row r="22" spans="2:13" x14ac:dyDescent="0.25">
      <c r="B22" s="361" t="s">
        <v>53</v>
      </c>
      <c r="C22" s="362"/>
      <c r="D22" s="362"/>
      <c r="E22" s="362"/>
      <c r="F22" s="362"/>
      <c r="G22" s="401" t="s">
        <v>54</v>
      </c>
      <c r="H22" s="401"/>
      <c r="I22" s="401"/>
      <c r="J22" s="182">
        <v>200</v>
      </c>
      <c r="L22" s="133">
        <v>15</v>
      </c>
      <c r="M22" s="134"/>
    </row>
    <row r="23" spans="2:13" x14ac:dyDescent="0.25">
      <c r="B23" s="361" t="s">
        <v>55</v>
      </c>
      <c r="C23" s="362"/>
      <c r="D23" s="362"/>
      <c r="E23" s="362"/>
      <c r="F23" s="362"/>
      <c r="G23" s="362" t="s">
        <v>198</v>
      </c>
      <c r="H23" s="362"/>
      <c r="I23" s="362"/>
      <c r="J23" s="182">
        <v>150</v>
      </c>
      <c r="L23" s="133">
        <v>16</v>
      </c>
      <c r="M23" s="134"/>
    </row>
    <row r="24" spans="2:13" ht="15.75" thickBot="1" x14ac:dyDescent="0.3">
      <c r="B24" s="361" t="s">
        <v>57</v>
      </c>
      <c r="C24" s="362"/>
      <c r="D24" s="362"/>
      <c r="E24" s="362"/>
      <c r="F24" s="362"/>
      <c r="G24" s="401" t="s">
        <v>121</v>
      </c>
      <c r="H24" s="401"/>
      <c r="I24" s="401"/>
      <c r="J24" s="182">
        <v>350</v>
      </c>
      <c r="L24" s="133">
        <v>17</v>
      </c>
      <c r="M24" s="134"/>
    </row>
    <row r="25" spans="2:13" ht="16.5" thickBot="1" x14ac:dyDescent="0.3">
      <c r="B25" s="361" t="s">
        <v>65</v>
      </c>
      <c r="C25" s="362"/>
      <c r="D25" s="362"/>
      <c r="E25" s="362"/>
      <c r="F25" s="362"/>
      <c r="G25" s="401" t="s">
        <v>63</v>
      </c>
      <c r="H25" s="401"/>
      <c r="I25" s="401"/>
      <c r="J25" s="182">
        <v>212.02</v>
      </c>
      <c r="L25" s="417">
        <f>SUM(M8:M24)</f>
        <v>199134.59999999998</v>
      </c>
      <c r="M25" s="418"/>
    </row>
    <row r="26" spans="2:13" x14ac:dyDescent="0.25">
      <c r="B26" s="361" t="s">
        <v>120</v>
      </c>
      <c r="C26" s="362"/>
      <c r="D26" s="362"/>
      <c r="E26" s="362"/>
      <c r="F26" s="362"/>
      <c r="G26" s="401" t="s">
        <v>203</v>
      </c>
      <c r="H26" s="401"/>
      <c r="I26" s="401"/>
      <c r="J26" s="182">
        <v>692</v>
      </c>
    </row>
    <row r="27" spans="2:13" x14ac:dyDescent="0.25">
      <c r="B27" s="361" t="s">
        <v>173</v>
      </c>
      <c r="C27" s="362"/>
      <c r="D27" s="362"/>
      <c r="E27" s="362"/>
      <c r="F27" s="362"/>
      <c r="G27" s="401" t="s">
        <v>174</v>
      </c>
      <c r="H27" s="401"/>
      <c r="I27" s="401"/>
      <c r="J27" s="182">
        <v>225</v>
      </c>
    </row>
    <row r="28" spans="2:13" x14ac:dyDescent="0.25">
      <c r="B28" s="361" t="s">
        <v>16</v>
      </c>
      <c r="C28" s="362"/>
      <c r="D28" s="362"/>
      <c r="E28" s="362"/>
      <c r="F28" s="362"/>
      <c r="G28" s="401" t="s">
        <v>47</v>
      </c>
      <c r="H28" s="401"/>
      <c r="I28" s="401"/>
      <c r="J28" s="182">
        <v>1212</v>
      </c>
    </row>
    <row r="29" spans="2:13" x14ac:dyDescent="0.25">
      <c r="B29" s="361" t="s">
        <v>17</v>
      </c>
      <c r="C29" s="362"/>
      <c r="D29" s="362"/>
      <c r="E29" s="362"/>
      <c r="F29" s="362"/>
      <c r="G29" s="401" t="s">
        <v>48</v>
      </c>
      <c r="H29" s="401"/>
      <c r="I29" s="401"/>
      <c r="J29" s="182">
        <v>1212</v>
      </c>
    </row>
    <row r="30" spans="2:13" x14ac:dyDescent="0.25">
      <c r="B30" s="361" t="s">
        <v>18</v>
      </c>
      <c r="C30" s="362"/>
      <c r="D30" s="362"/>
      <c r="E30" s="362"/>
      <c r="F30" s="362"/>
      <c r="G30" s="401" t="s">
        <v>49</v>
      </c>
      <c r="H30" s="401"/>
      <c r="I30" s="401"/>
      <c r="J30" s="182">
        <v>1018.84</v>
      </c>
    </row>
    <row r="31" spans="2:13" x14ac:dyDescent="0.25">
      <c r="B31" s="361" t="s">
        <v>19</v>
      </c>
      <c r="C31" s="362"/>
      <c r="D31" s="362"/>
      <c r="E31" s="362"/>
      <c r="F31" s="362"/>
      <c r="G31" s="401" t="s">
        <v>49</v>
      </c>
      <c r="H31" s="401"/>
      <c r="I31" s="401"/>
      <c r="J31" s="182">
        <v>3473.52</v>
      </c>
    </row>
    <row r="32" spans="2:13" x14ac:dyDescent="0.25">
      <c r="B32" s="361" t="s">
        <v>20</v>
      </c>
      <c r="C32" s="362"/>
      <c r="D32" s="362"/>
      <c r="E32" s="362"/>
      <c r="F32" s="362"/>
      <c r="G32" s="401" t="s">
        <v>50</v>
      </c>
      <c r="H32" s="401"/>
      <c r="I32" s="401"/>
      <c r="J32" s="183">
        <v>60.68</v>
      </c>
    </row>
    <row r="33" spans="2:10" ht="15.75" thickBot="1" x14ac:dyDescent="0.3">
      <c r="B33" s="370" t="s">
        <v>58</v>
      </c>
      <c r="C33" s="371"/>
      <c r="D33" s="371"/>
      <c r="E33" s="371"/>
      <c r="F33" s="371"/>
      <c r="G33" s="371"/>
      <c r="H33" s="371"/>
      <c r="I33" s="372"/>
      <c r="J33" s="184">
        <f>SUM(J20:J32)</f>
        <v>17713.189999999999</v>
      </c>
    </row>
    <row r="34" spans="2:10" ht="15.75" thickBot="1" x14ac:dyDescent="0.3">
      <c r="B34" s="175"/>
      <c r="C34" s="175"/>
      <c r="D34" s="175"/>
      <c r="E34" s="175"/>
      <c r="F34" s="175"/>
      <c r="G34" s="175"/>
      <c r="H34" s="175"/>
      <c r="I34" s="175"/>
      <c r="J34" s="175"/>
    </row>
    <row r="35" spans="2:10" x14ac:dyDescent="0.25">
      <c r="B35" s="358" t="s">
        <v>102</v>
      </c>
      <c r="C35" s="359"/>
      <c r="D35" s="359"/>
      <c r="E35" s="359"/>
      <c r="F35" s="359"/>
      <c r="G35" s="359" t="s">
        <v>22</v>
      </c>
      <c r="H35" s="359"/>
      <c r="I35" s="360"/>
      <c r="J35" s="185">
        <f>'JUN 2022'!J61</f>
        <v>21567.550000000003</v>
      </c>
    </row>
    <row r="36" spans="2:10" x14ac:dyDescent="0.25">
      <c r="B36" s="367" t="s">
        <v>23</v>
      </c>
      <c r="C36" s="368"/>
      <c r="D36" s="368"/>
      <c r="E36" s="368"/>
      <c r="F36" s="368"/>
      <c r="G36" s="368" t="s">
        <v>25</v>
      </c>
      <c r="H36" s="368"/>
      <c r="I36" s="380"/>
      <c r="J36" s="186">
        <f>J59</f>
        <v>24575.77</v>
      </c>
    </row>
    <row r="37" spans="2:10" ht="15.75" thickBot="1" x14ac:dyDescent="0.3">
      <c r="B37" s="381" t="s">
        <v>24</v>
      </c>
      <c r="C37" s="382"/>
      <c r="D37" s="382"/>
      <c r="E37" s="382"/>
      <c r="F37" s="382"/>
      <c r="G37" s="382" t="s">
        <v>26</v>
      </c>
      <c r="H37" s="382"/>
      <c r="I37" s="383"/>
      <c r="J37" s="188">
        <v>0</v>
      </c>
    </row>
    <row r="38" spans="2:10" ht="15.75" thickBot="1" x14ac:dyDescent="0.3">
      <c r="B38" s="175"/>
      <c r="C38" s="175"/>
      <c r="D38" s="175"/>
      <c r="E38" s="175"/>
      <c r="F38" s="175"/>
      <c r="G38" s="175"/>
      <c r="H38" s="175"/>
      <c r="I38" s="175"/>
      <c r="J38" s="175"/>
    </row>
    <row r="39" spans="2:10" x14ac:dyDescent="0.25">
      <c r="B39" s="384" t="s">
        <v>27</v>
      </c>
      <c r="C39" s="385"/>
      <c r="D39" s="385"/>
      <c r="E39" s="385"/>
      <c r="F39" s="385"/>
      <c r="G39" s="385"/>
      <c r="H39" s="385"/>
      <c r="I39" s="386"/>
      <c r="J39" s="169" t="s">
        <v>12</v>
      </c>
    </row>
    <row r="40" spans="2:10" x14ac:dyDescent="0.25">
      <c r="B40" s="373" t="s">
        <v>28</v>
      </c>
      <c r="C40" s="374"/>
      <c r="D40" s="374"/>
      <c r="E40" s="374"/>
      <c r="F40" s="374"/>
      <c r="G40" s="374"/>
      <c r="H40" s="374"/>
      <c r="I40" s="375"/>
      <c r="J40" s="179">
        <f>I65</f>
        <v>47138.340000000004</v>
      </c>
    </row>
    <row r="41" spans="2:10" x14ac:dyDescent="0.25">
      <c r="B41" s="373" t="s">
        <v>29</v>
      </c>
      <c r="C41" s="374"/>
      <c r="D41" s="374"/>
      <c r="E41" s="374"/>
      <c r="F41" s="374"/>
      <c r="G41" s="374"/>
      <c r="H41" s="374"/>
      <c r="I41" s="375"/>
      <c r="J41" s="179">
        <f>I59</f>
        <v>9798364.4800000004</v>
      </c>
    </row>
    <row r="42" spans="2:10" x14ac:dyDescent="0.25">
      <c r="B42" s="373" t="s">
        <v>30</v>
      </c>
      <c r="C42" s="374"/>
      <c r="D42" s="374"/>
      <c r="E42" s="374"/>
      <c r="F42" s="374"/>
      <c r="G42" s="374"/>
      <c r="H42" s="374"/>
      <c r="I42" s="375"/>
      <c r="J42" s="179">
        <f>I62</f>
        <v>3563662.17</v>
      </c>
    </row>
    <row r="43" spans="2:10" x14ac:dyDescent="0.25">
      <c r="B43" s="373" t="s">
        <v>31</v>
      </c>
      <c r="C43" s="374"/>
      <c r="D43" s="374"/>
      <c r="E43" s="374"/>
      <c r="F43" s="374"/>
      <c r="G43" s="374"/>
      <c r="H43" s="374"/>
      <c r="I43" s="375"/>
      <c r="J43" s="179">
        <f>J71</f>
        <v>0</v>
      </c>
    </row>
    <row r="44" spans="2:10" x14ac:dyDescent="0.25">
      <c r="B44" s="373" t="s">
        <v>32</v>
      </c>
      <c r="C44" s="374"/>
      <c r="D44" s="374"/>
      <c r="E44" s="374"/>
      <c r="F44" s="374"/>
      <c r="G44" s="374"/>
      <c r="H44" s="374"/>
      <c r="I44" s="375"/>
      <c r="J44" s="179">
        <v>0</v>
      </c>
    </row>
    <row r="45" spans="2:10" x14ac:dyDescent="0.25">
      <c r="B45" s="370" t="s">
        <v>33</v>
      </c>
      <c r="C45" s="371"/>
      <c r="D45" s="371"/>
      <c r="E45" s="371"/>
      <c r="F45" s="371"/>
      <c r="G45" s="371"/>
      <c r="H45" s="371"/>
      <c r="I45" s="372"/>
      <c r="J45" s="189">
        <f>SUM(J40:J44)</f>
        <v>13409164.99</v>
      </c>
    </row>
    <row r="46" spans="2:10" ht="15.75" thickBot="1" x14ac:dyDescent="0.3">
      <c r="B46" s="175"/>
      <c r="C46" s="175"/>
      <c r="D46" s="175"/>
      <c r="E46" s="175"/>
      <c r="F46" s="175"/>
      <c r="G46" s="175"/>
      <c r="H46" s="175"/>
      <c r="I46" s="175"/>
      <c r="J46" s="175"/>
    </row>
    <row r="47" spans="2:10" ht="15.75" x14ac:dyDescent="0.25">
      <c r="B47" s="436" t="s">
        <v>153</v>
      </c>
      <c r="C47" s="436"/>
      <c r="D47" s="436"/>
      <c r="E47" s="436"/>
      <c r="F47" s="436"/>
      <c r="G47" s="436"/>
      <c r="H47" s="436"/>
      <c r="I47" s="436"/>
      <c r="J47" s="168">
        <f>J59+J62+J65</f>
        <v>31469.23</v>
      </c>
    </row>
    <row r="48" spans="2:10" x14ac:dyDescent="0.25">
      <c r="B48" s="175"/>
      <c r="C48" s="190"/>
      <c r="D48" s="190"/>
      <c r="E48" s="190"/>
      <c r="F48" s="190"/>
      <c r="G48" s="190"/>
      <c r="H48" s="190"/>
      <c r="I48" s="190"/>
      <c r="J48" s="190"/>
    </row>
    <row r="49" spans="2:11" ht="18" x14ac:dyDescent="0.25">
      <c r="B49" s="379" t="s">
        <v>274</v>
      </c>
      <c r="C49" s="379"/>
      <c r="D49" s="379"/>
      <c r="E49" s="379"/>
      <c r="F49" s="379"/>
      <c r="G49" s="379"/>
      <c r="H49" s="379"/>
      <c r="I49" s="379"/>
      <c r="J49" s="379"/>
    </row>
    <row r="50" spans="2:11" ht="16.5" thickBot="1" x14ac:dyDescent="0.3">
      <c r="B50" s="175"/>
      <c r="C50" s="191"/>
      <c r="D50" s="191"/>
      <c r="E50" s="175"/>
      <c r="F50" s="175"/>
      <c r="G50" s="175"/>
      <c r="H50" s="175"/>
      <c r="I50" s="190" t="s">
        <v>204</v>
      </c>
      <c r="J50" s="190" t="s">
        <v>236</v>
      </c>
      <c r="K50" s="45"/>
    </row>
    <row r="51" spans="2:11" ht="15.75" x14ac:dyDescent="0.25">
      <c r="B51" s="192">
        <v>1</v>
      </c>
      <c r="C51" s="387" t="s">
        <v>66</v>
      </c>
      <c r="D51" s="387"/>
      <c r="E51" s="387"/>
      <c r="F51" s="422" t="s">
        <v>34</v>
      </c>
      <c r="G51" s="423"/>
      <c r="H51" s="424"/>
      <c r="I51" s="193">
        <v>870353.61</v>
      </c>
      <c r="J51" s="194">
        <v>-8124.42</v>
      </c>
      <c r="K51" s="159"/>
    </row>
    <row r="52" spans="2:11" ht="15.75" x14ac:dyDescent="0.25">
      <c r="B52" s="177">
        <v>2</v>
      </c>
      <c r="C52" s="389" t="s">
        <v>66</v>
      </c>
      <c r="D52" s="389"/>
      <c r="E52" s="389"/>
      <c r="F52" s="392" t="s">
        <v>35</v>
      </c>
      <c r="G52" s="393"/>
      <c r="H52" s="394"/>
      <c r="I52" s="195">
        <v>881807.78</v>
      </c>
      <c r="J52" s="196">
        <v>-17130.25</v>
      </c>
      <c r="K52" s="159"/>
    </row>
    <row r="53" spans="2:11" ht="15.75" x14ac:dyDescent="0.25">
      <c r="B53" s="177">
        <v>3</v>
      </c>
      <c r="C53" s="389" t="s">
        <v>66</v>
      </c>
      <c r="D53" s="389"/>
      <c r="E53" s="389"/>
      <c r="F53" s="392" t="s">
        <v>36</v>
      </c>
      <c r="G53" s="393"/>
      <c r="H53" s="394"/>
      <c r="I53" s="195">
        <v>1545486.4</v>
      </c>
      <c r="J53" s="196">
        <v>-4533.16</v>
      </c>
      <c r="K53" s="159"/>
    </row>
    <row r="54" spans="2:11" ht="15.75" x14ac:dyDescent="0.25">
      <c r="B54" s="177">
        <v>4</v>
      </c>
      <c r="C54" s="389" t="s">
        <v>66</v>
      </c>
      <c r="D54" s="389"/>
      <c r="E54" s="389"/>
      <c r="F54" s="392" t="s">
        <v>37</v>
      </c>
      <c r="G54" s="393"/>
      <c r="H54" s="394"/>
      <c r="I54" s="195">
        <v>1177412.55</v>
      </c>
      <c r="J54" s="197">
        <v>12022.89</v>
      </c>
      <c r="K54" s="60"/>
    </row>
    <row r="55" spans="2:11" ht="15.75" x14ac:dyDescent="0.25">
      <c r="B55" s="177">
        <v>5</v>
      </c>
      <c r="C55" s="389" t="s">
        <v>66</v>
      </c>
      <c r="D55" s="389"/>
      <c r="E55" s="389"/>
      <c r="F55" s="392" t="s">
        <v>38</v>
      </c>
      <c r="G55" s="393"/>
      <c r="H55" s="394"/>
      <c r="I55" s="195">
        <v>731327</v>
      </c>
      <c r="J55" s="197">
        <v>151.21</v>
      </c>
      <c r="K55" s="60"/>
    </row>
    <row r="56" spans="2:11" ht="15.75" x14ac:dyDescent="0.25">
      <c r="B56" s="177">
        <v>6</v>
      </c>
      <c r="C56" s="389" t="s">
        <v>66</v>
      </c>
      <c r="D56" s="389"/>
      <c r="E56" s="389"/>
      <c r="F56" s="392" t="s">
        <v>39</v>
      </c>
      <c r="G56" s="393"/>
      <c r="H56" s="394"/>
      <c r="I56" s="195">
        <v>1776517.06</v>
      </c>
      <c r="J56" s="197">
        <v>17709.25</v>
      </c>
      <c r="K56" s="60"/>
    </row>
    <row r="57" spans="2:11" ht="15.75" x14ac:dyDescent="0.25">
      <c r="B57" s="177">
        <v>7</v>
      </c>
      <c r="C57" s="389" t="s">
        <v>66</v>
      </c>
      <c r="D57" s="389"/>
      <c r="E57" s="389"/>
      <c r="F57" s="392" t="s">
        <v>40</v>
      </c>
      <c r="G57" s="393"/>
      <c r="H57" s="394"/>
      <c r="I57" s="195">
        <v>2190965.89</v>
      </c>
      <c r="J57" s="197">
        <v>17088.97</v>
      </c>
      <c r="K57" s="60"/>
    </row>
    <row r="58" spans="2:11" ht="15.75" x14ac:dyDescent="0.25">
      <c r="B58" s="177">
        <v>8</v>
      </c>
      <c r="C58" s="389" t="s">
        <v>66</v>
      </c>
      <c r="D58" s="389"/>
      <c r="E58" s="389"/>
      <c r="F58" s="392" t="s">
        <v>41</v>
      </c>
      <c r="G58" s="393"/>
      <c r="H58" s="394"/>
      <c r="I58" s="195">
        <v>624494.18999999994</v>
      </c>
      <c r="J58" s="197">
        <v>7391.28</v>
      </c>
      <c r="K58" s="60"/>
    </row>
    <row r="59" spans="2:11" ht="15.75" x14ac:dyDescent="0.25">
      <c r="B59" s="434" t="s">
        <v>58</v>
      </c>
      <c r="C59" s="435"/>
      <c r="D59" s="435"/>
      <c r="E59" s="435"/>
      <c r="F59" s="435"/>
      <c r="G59" s="435"/>
      <c r="H59" s="435"/>
      <c r="I59" s="204">
        <f>SUM(I51:I58)</f>
        <v>9798364.4800000004</v>
      </c>
      <c r="J59" s="205">
        <f>SUM(J51:J58)</f>
        <v>24575.77</v>
      </c>
      <c r="K59" s="158"/>
    </row>
    <row r="60" spans="2:11" ht="15.75" x14ac:dyDescent="0.25">
      <c r="B60" s="177">
        <v>9</v>
      </c>
      <c r="C60" s="368" t="s">
        <v>67</v>
      </c>
      <c r="D60" s="368"/>
      <c r="E60" s="368"/>
      <c r="F60" s="392" t="s">
        <v>44</v>
      </c>
      <c r="G60" s="393"/>
      <c r="H60" s="394"/>
      <c r="I60" s="195">
        <v>1567316.63</v>
      </c>
      <c r="J60" s="196">
        <v>-14003.23</v>
      </c>
      <c r="K60" s="159"/>
    </row>
    <row r="61" spans="2:11" ht="15.75" x14ac:dyDescent="0.25">
      <c r="B61" s="177">
        <v>10</v>
      </c>
      <c r="C61" s="368" t="s">
        <v>67</v>
      </c>
      <c r="D61" s="368"/>
      <c r="E61" s="368"/>
      <c r="F61" s="392" t="s">
        <v>43</v>
      </c>
      <c r="G61" s="393"/>
      <c r="H61" s="394"/>
      <c r="I61" s="195">
        <v>1996345.54</v>
      </c>
      <c r="J61" s="197">
        <v>20354.419999999998</v>
      </c>
      <c r="K61" s="60"/>
    </row>
    <row r="62" spans="2:11" ht="15.75" x14ac:dyDescent="0.25">
      <c r="B62" s="434" t="s">
        <v>58</v>
      </c>
      <c r="C62" s="435"/>
      <c r="D62" s="435"/>
      <c r="E62" s="435"/>
      <c r="F62" s="435"/>
      <c r="G62" s="435"/>
      <c r="H62" s="435"/>
      <c r="I62" s="204">
        <f>SUM(I60:I61)</f>
        <v>3563662.17</v>
      </c>
      <c r="J62" s="205">
        <f>SUM(J60:J61)</f>
        <v>6351.1899999999987</v>
      </c>
      <c r="K62" s="158"/>
    </row>
    <row r="63" spans="2:11" ht="15.75" x14ac:dyDescent="0.25">
      <c r="B63" s="177">
        <v>11</v>
      </c>
      <c r="C63" s="368" t="s">
        <v>68</v>
      </c>
      <c r="D63" s="368"/>
      <c r="E63" s="368"/>
      <c r="F63" s="198" t="s">
        <v>59</v>
      </c>
      <c r="G63" s="199"/>
      <c r="H63" s="199"/>
      <c r="I63" s="195">
        <v>10807.19</v>
      </c>
      <c r="J63" s="197">
        <v>110.84</v>
      </c>
      <c r="K63" s="60"/>
    </row>
    <row r="64" spans="2:11" ht="15.75" x14ac:dyDescent="0.25">
      <c r="B64" s="177">
        <v>12</v>
      </c>
      <c r="C64" s="368" t="s">
        <v>68</v>
      </c>
      <c r="D64" s="368"/>
      <c r="E64" s="368"/>
      <c r="F64" s="180" t="s">
        <v>60</v>
      </c>
      <c r="G64" s="180"/>
      <c r="H64" s="198"/>
      <c r="I64" s="195">
        <v>36331.15</v>
      </c>
      <c r="J64" s="197">
        <v>431.43</v>
      </c>
      <c r="K64" s="60"/>
    </row>
    <row r="65" spans="2:11" ht="16.5" thickBot="1" x14ac:dyDescent="0.3">
      <c r="B65" s="410" t="s">
        <v>58</v>
      </c>
      <c r="C65" s="411"/>
      <c r="D65" s="411"/>
      <c r="E65" s="411"/>
      <c r="F65" s="411"/>
      <c r="G65" s="411"/>
      <c r="H65" s="411"/>
      <c r="I65" s="206">
        <f>SUM(I63:I64)</f>
        <v>47138.340000000004</v>
      </c>
      <c r="J65" s="207">
        <f>SUM(J63:J64)</f>
        <v>542.27</v>
      </c>
      <c r="K65" s="158"/>
    </row>
    <row r="66" spans="2:11" ht="15.75" thickBot="1" x14ac:dyDescent="0.3">
      <c r="B66" s="391" t="s">
        <v>70</v>
      </c>
      <c r="C66" s="391"/>
      <c r="D66" s="391"/>
      <c r="E66" s="391"/>
      <c r="F66" s="391"/>
      <c r="G66" s="391"/>
      <c r="H66" s="391"/>
      <c r="I66" s="391"/>
      <c r="J66" s="391"/>
      <c r="K66" s="1"/>
    </row>
    <row r="67" spans="2:11" ht="17.25" x14ac:dyDescent="0.3">
      <c r="B67" s="192">
        <v>1</v>
      </c>
      <c r="C67" s="387" t="s">
        <v>66</v>
      </c>
      <c r="D67" s="387"/>
      <c r="E67" s="387"/>
      <c r="F67" s="390" t="s">
        <v>42</v>
      </c>
      <c r="G67" s="390"/>
      <c r="H67" s="390"/>
      <c r="I67" s="390"/>
      <c r="J67" s="200">
        <v>0</v>
      </c>
      <c r="K67" s="47"/>
    </row>
    <row r="68" spans="2:11" x14ac:dyDescent="0.25">
      <c r="B68" s="177">
        <v>2</v>
      </c>
      <c r="C68" s="368" t="s">
        <v>67</v>
      </c>
      <c r="D68" s="368"/>
      <c r="E68" s="368"/>
      <c r="F68" s="368" t="s">
        <v>42</v>
      </c>
      <c r="G68" s="368"/>
      <c r="H68" s="368"/>
      <c r="I68" s="368"/>
      <c r="J68" s="201">
        <v>0</v>
      </c>
    </row>
    <row r="69" spans="2:11" x14ac:dyDescent="0.25">
      <c r="B69" s="177">
        <v>3</v>
      </c>
      <c r="C69" s="368" t="s">
        <v>68</v>
      </c>
      <c r="D69" s="368"/>
      <c r="E69" s="368"/>
      <c r="F69" s="368" t="s">
        <v>42</v>
      </c>
      <c r="G69" s="368"/>
      <c r="H69" s="368"/>
      <c r="I69" s="368"/>
      <c r="J69" s="201">
        <v>0</v>
      </c>
    </row>
    <row r="70" spans="2:11" x14ac:dyDescent="0.25">
      <c r="B70" s="202">
        <v>4</v>
      </c>
      <c r="C70" s="392" t="s">
        <v>73</v>
      </c>
      <c r="D70" s="393"/>
      <c r="E70" s="394"/>
      <c r="F70" s="368" t="s">
        <v>42</v>
      </c>
      <c r="G70" s="368"/>
      <c r="H70" s="368"/>
      <c r="I70" s="368"/>
      <c r="J70" s="201">
        <v>0</v>
      </c>
    </row>
    <row r="71" spans="2:11" ht="15.75" thickBot="1" x14ac:dyDescent="0.3">
      <c r="B71" s="187">
        <v>5</v>
      </c>
      <c r="C71" s="395" t="s">
        <v>71</v>
      </c>
      <c r="D71" s="395"/>
      <c r="E71" s="395"/>
      <c r="F71" s="382" t="s">
        <v>42</v>
      </c>
      <c r="G71" s="382"/>
      <c r="H71" s="382"/>
      <c r="I71" s="382"/>
      <c r="J71" s="203">
        <v>0</v>
      </c>
    </row>
    <row r="72" spans="2:11" ht="15.75" thickBot="1" x14ac:dyDescent="0.3">
      <c r="B72" s="175"/>
      <c r="C72" s="175"/>
      <c r="D72" s="175"/>
      <c r="E72" s="175"/>
      <c r="F72" s="175"/>
      <c r="G72" s="175"/>
      <c r="H72" s="175"/>
      <c r="I72" s="175"/>
      <c r="J72" s="175"/>
    </row>
    <row r="73" spans="2:11" x14ac:dyDescent="0.25">
      <c r="B73" s="431" t="s">
        <v>72</v>
      </c>
      <c r="C73" s="432"/>
      <c r="D73" s="432"/>
      <c r="E73" s="432"/>
      <c r="F73" s="432"/>
      <c r="G73" s="432"/>
      <c r="H73" s="432"/>
      <c r="I73" s="432"/>
      <c r="J73" s="433"/>
    </row>
    <row r="74" spans="2:11" ht="16.5" thickBot="1" x14ac:dyDescent="0.3">
      <c r="B74" s="429" t="s">
        <v>58</v>
      </c>
      <c r="C74" s="430"/>
      <c r="D74" s="430"/>
      <c r="E74" s="430"/>
      <c r="F74" s="430"/>
      <c r="G74" s="430"/>
      <c r="H74" s="430"/>
      <c r="I74" s="430"/>
      <c r="J74" s="24">
        <f>J59+J62+J65+J67+J68+J69+J71+J70</f>
        <v>31469.23</v>
      </c>
    </row>
  </sheetData>
  <mergeCells count="105">
    <mergeCell ref="L7:M7"/>
    <mergeCell ref="L25:M25"/>
    <mergeCell ref="C63:E63"/>
    <mergeCell ref="C64:E64"/>
    <mergeCell ref="C58:E58"/>
    <mergeCell ref="C60:E60"/>
    <mergeCell ref="C61:E61"/>
    <mergeCell ref="C55:E55"/>
    <mergeCell ref="C56:E56"/>
    <mergeCell ref="C57:E57"/>
    <mergeCell ref="C52:E52"/>
    <mergeCell ref="C53:E53"/>
    <mergeCell ref="B39:I39"/>
    <mergeCell ref="B40:I40"/>
    <mergeCell ref="B41:I41"/>
    <mergeCell ref="B42:I42"/>
    <mergeCell ref="B47:I47"/>
    <mergeCell ref="C54:E54"/>
    <mergeCell ref="B43:I43"/>
    <mergeCell ref="B44:I44"/>
    <mergeCell ref="F52:H52"/>
    <mergeCell ref="F53:H53"/>
    <mergeCell ref="F54:H54"/>
    <mergeCell ref="B32:F32"/>
    <mergeCell ref="G32:I32"/>
    <mergeCell ref="B74:I74"/>
    <mergeCell ref="B66:J66"/>
    <mergeCell ref="C67:E67"/>
    <mergeCell ref="F67:I67"/>
    <mergeCell ref="C68:E68"/>
    <mergeCell ref="F68:I68"/>
    <mergeCell ref="C69:E69"/>
    <mergeCell ref="F69:I69"/>
    <mergeCell ref="C70:E70"/>
    <mergeCell ref="F70:I70"/>
    <mergeCell ref="C71:E71"/>
    <mergeCell ref="F71:I71"/>
    <mergeCell ref="B73:J73"/>
    <mergeCell ref="B65:H65"/>
    <mergeCell ref="B59:H59"/>
    <mergeCell ref="B62:H62"/>
    <mergeCell ref="B35:F35"/>
    <mergeCell ref="G35:I35"/>
    <mergeCell ref="B36:F36"/>
    <mergeCell ref="G36:I36"/>
    <mergeCell ref="B33:I33"/>
    <mergeCell ref="B45:I45"/>
    <mergeCell ref="B49:J49"/>
    <mergeCell ref="C51:E51"/>
    <mergeCell ref="F51:H51"/>
    <mergeCell ref="B24:F24"/>
    <mergeCell ref="G24:I24"/>
    <mergeCell ref="B30:F30"/>
    <mergeCell ref="G30:I30"/>
    <mergeCell ref="B25:F25"/>
    <mergeCell ref="G25:I25"/>
    <mergeCell ref="B26:F26"/>
    <mergeCell ref="G26:I26"/>
    <mergeCell ref="B31:F31"/>
    <mergeCell ref="G31:I31"/>
    <mergeCell ref="B28:F28"/>
    <mergeCell ref="G28:I28"/>
    <mergeCell ref="B29:F29"/>
    <mergeCell ref="G29:I29"/>
    <mergeCell ref="B1:J1"/>
    <mergeCell ref="B2:J2"/>
    <mergeCell ref="B3:J3"/>
    <mergeCell ref="B4:J4"/>
    <mergeCell ref="B5:H5"/>
    <mergeCell ref="I5:J5"/>
    <mergeCell ref="B21:F21"/>
    <mergeCell ref="G21:I21"/>
    <mergeCell ref="B17:F17"/>
    <mergeCell ref="G17:I17"/>
    <mergeCell ref="B18:F18"/>
    <mergeCell ref="G18:I18"/>
    <mergeCell ref="B19:F19"/>
    <mergeCell ref="G19:I19"/>
    <mergeCell ref="B20:F20"/>
    <mergeCell ref="G20:I20"/>
    <mergeCell ref="B9:H9"/>
    <mergeCell ref="F61:H61"/>
    <mergeCell ref="F55:H55"/>
    <mergeCell ref="F56:H56"/>
    <mergeCell ref="F57:H57"/>
    <mergeCell ref="F58:H58"/>
    <mergeCell ref="F60:H60"/>
    <mergeCell ref="I6:J6"/>
    <mergeCell ref="B14:I14"/>
    <mergeCell ref="B16:J16"/>
    <mergeCell ref="B6:H6"/>
    <mergeCell ref="B8:I8"/>
    <mergeCell ref="B10:I10"/>
    <mergeCell ref="B11:I11"/>
    <mergeCell ref="B12:I12"/>
    <mergeCell ref="B13:I13"/>
    <mergeCell ref="B7:I7"/>
    <mergeCell ref="B37:F37"/>
    <mergeCell ref="G37:I37"/>
    <mergeCell ref="B27:F27"/>
    <mergeCell ref="G27:I27"/>
    <mergeCell ref="B22:F22"/>
    <mergeCell ref="G22:I22"/>
    <mergeCell ref="B23:F23"/>
    <mergeCell ref="G23:I23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M77"/>
  <sheetViews>
    <sheetView workbookViewId="0">
      <selection activeCell="M55" sqref="M55"/>
    </sheetView>
  </sheetViews>
  <sheetFormatPr defaultRowHeight="15" x14ac:dyDescent="0.25"/>
  <cols>
    <col min="1" max="1" width="2.5703125" customWidth="1"/>
    <col min="2" max="2" width="3.7109375" customWidth="1"/>
    <col min="3" max="4" width="9" customWidth="1"/>
    <col min="6" max="6" width="6.28515625" customWidth="1"/>
    <col min="7" max="7" width="2.42578125" customWidth="1"/>
    <col min="8" max="8" width="16" customWidth="1"/>
    <col min="9" max="9" width="18.140625" customWidth="1"/>
    <col min="10" max="10" width="22.28515625" customWidth="1"/>
    <col min="11" max="11" width="2.42578125" customWidth="1"/>
    <col min="12" max="12" width="4.85546875" customWidth="1"/>
    <col min="13" max="13" width="27.7109375" customWidth="1"/>
  </cols>
  <sheetData>
    <row r="1" spans="2:13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3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3" ht="20.25" x14ac:dyDescent="0.3">
      <c r="B3" s="263" t="s">
        <v>169</v>
      </c>
      <c r="C3" s="263"/>
      <c r="D3" s="263"/>
      <c r="E3" s="263"/>
      <c r="F3" s="263"/>
      <c r="G3" s="263"/>
      <c r="H3" s="263"/>
      <c r="I3" s="263"/>
      <c r="J3" s="263"/>
    </row>
    <row r="4" spans="2:13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3" ht="18.75" x14ac:dyDescent="0.3">
      <c r="B5" s="351" t="s">
        <v>81</v>
      </c>
      <c r="C5" s="351"/>
      <c r="D5" s="351"/>
      <c r="E5" s="351"/>
      <c r="F5" s="351"/>
      <c r="G5" s="351"/>
      <c r="H5" s="351"/>
      <c r="I5" s="364">
        <f>'JUL 2022'!J45</f>
        <v>13409164.99</v>
      </c>
      <c r="J5" s="364"/>
    </row>
    <row r="6" spans="2:13" ht="18" customHeight="1" thickBot="1" x14ac:dyDescent="0.35">
      <c r="B6" s="352" t="s">
        <v>148</v>
      </c>
      <c r="C6" s="352"/>
      <c r="D6" s="352"/>
      <c r="E6" s="352"/>
      <c r="F6" s="352"/>
      <c r="G6" s="352"/>
      <c r="H6" s="352"/>
      <c r="I6" s="326">
        <f>J48</f>
        <v>13764641.079999998</v>
      </c>
      <c r="J6" s="326"/>
    </row>
    <row r="7" spans="2:13" x14ac:dyDescent="0.25">
      <c r="B7" s="358" t="s">
        <v>3</v>
      </c>
      <c r="C7" s="359"/>
      <c r="D7" s="359"/>
      <c r="E7" s="359"/>
      <c r="F7" s="359"/>
      <c r="G7" s="359"/>
      <c r="H7" s="359"/>
      <c r="I7" s="359"/>
      <c r="J7" s="169" t="s">
        <v>12</v>
      </c>
      <c r="L7" s="416" t="s">
        <v>249</v>
      </c>
      <c r="M7" s="416"/>
    </row>
    <row r="8" spans="2:13" x14ac:dyDescent="0.25">
      <c r="B8" s="361" t="s">
        <v>87</v>
      </c>
      <c r="C8" s="362"/>
      <c r="D8" s="362"/>
      <c r="E8" s="362"/>
      <c r="F8" s="362"/>
      <c r="G8" s="362"/>
      <c r="H8" s="362"/>
      <c r="I8" s="362"/>
      <c r="J8" s="170">
        <f>'JUL 2022'!J42</f>
        <v>3563662.17</v>
      </c>
      <c r="L8" s="133">
        <v>1</v>
      </c>
      <c r="M8" s="134">
        <v>40807.85</v>
      </c>
    </row>
    <row r="9" spans="2:13" x14ac:dyDescent="0.25">
      <c r="B9" s="373" t="s">
        <v>62</v>
      </c>
      <c r="C9" s="374"/>
      <c r="D9" s="374"/>
      <c r="E9" s="374"/>
      <c r="F9" s="374"/>
      <c r="G9" s="374"/>
      <c r="H9" s="375"/>
      <c r="I9" s="208">
        <v>343618.96</v>
      </c>
      <c r="J9" s="172">
        <f>L25</f>
        <v>492431.20000000007</v>
      </c>
      <c r="L9" s="133">
        <v>2</v>
      </c>
      <c r="M9" s="134">
        <v>11641.96</v>
      </c>
    </row>
    <row r="10" spans="2:13" x14ac:dyDescent="0.25">
      <c r="B10" s="361" t="s">
        <v>257</v>
      </c>
      <c r="C10" s="362"/>
      <c r="D10" s="362"/>
      <c r="E10" s="362"/>
      <c r="F10" s="362"/>
      <c r="G10" s="362"/>
      <c r="H10" s="362"/>
      <c r="I10" s="362"/>
      <c r="J10" s="170">
        <v>2780.16</v>
      </c>
      <c r="L10" s="133">
        <v>3</v>
      </c>
      <c r="M10" s="134">
        <v>32959.129999999997</v>
      </c>
    </row>
    <row r="11" spans="2:13" x14ac:dyDescent="0.25">
      <c r="B11" s="361" t="s">
        <v>250</v>
      </c>
      <c r="C11" s="362"/>
      <c r="D11" s="362"/>
      <c r="E11" s="362"/>
      <c r="F11" s="362"/>
      <c r="G11" s="362"/>
      <c r="H11" s="362"/>
      <c r="I11" s="362"/>
      <c r="J11" s="170">
        <v>3509.27</v>
      </c>
      <c r="L11" s="133">
        <v>4</v>
      </c>
      <c r="M11" s="134">
        <v>53940.34</v>
      </c>
    </row>
    <row r="12" spans="2:13" x14ac:dyDescent="0.25">
      <c r="B12" s="361" t="s">
        <v>5</v>
      </c>
      <c r="C12" s="362"/>
      <c r="D12" s="362"/>
      <c r="E12" s="362"/>
      <c r="F12" s="362"/>
      <c r="G12" s="362"/>
      <c r="H12" s="362"/>
      <c r="I12" s="362"/>
      <c r="J12" s="170">
        <v>22036.58</v>
      </c>
      <c r="L12" s="133">
        <v>5</v>
      </c>
      <c r="M12" s="134">
        <v>16631.650000000001</v>
      </c>
    </row>
    <row r="13" spans="2:13" x14ac:dyDescent="0.25">
      <c r="B13" s="361" t="s">
        <v>6</v>
      </c>
      <c r="C13" s="362"/>
      <c r="D13" s="362"/>
      <c r="E13" s="362"/>
      <c r="F13" s="362"/>
      <c r="G13" s="362"/>
      <c r="H13" s="362"/>
      <c r="I13" s="362"/>
      <c r="J13" s="172">
        <f>J65</f>
        <v>40453.449999999997</v>
      </c>
      <c r="L13" s="133">
        <v>6</v>
      </c>
      <c r="M13" s="134">
        <v>47084.69</v>
      </c>
    </row>
    <row r="14" spans="2:13" x14ac:dyDescent="0.25">
      <c r="B14" s="361" t="s">
        <v>7</v>
      </c>
      <c r="C14" s="362"/>
      <c r="D14" s="362"/>
      <c r="E14" s="362"/>
      <c r="F14" s="362"/>
      <c r="G14" s="362"/>
      <c r="H14" s="362"/>
      <c r="I14" s="362"/>
      <c r="J14" s="173">
        <v>625</v>
      </c>
      <c r="L14" s="133">
        <v>7</v>
      </c>
      <c r="M14" s="134">
        <v>58353.39</v>
      </c>
    </row>
    <row r="15" spans="2:13" ht="15.75" thickBot="1" x14ac:dyDescent="0.3">
      <c r="B15" s="356" t="s">
        <v>278</v>
      </c>
      <c r="C15" s="357"/>
      <c r="D15" s="357"/>
      <c r="E15" s="357"/>
      <c r="F15" s="357"/>
      <c r="G15" s="357"/>
      <c r="H15" s="357"/>
      <c r="I15" s="357"/>
      <c r="J15" s="174">
        <v>274137.88</v>
      </c>
      <c r="L15" s="133">
        <v>8</v>
      </c>
      <c r="M15" s="134">
        <v>40431.660000000003</v>
      </c>
    </row>
    <row r="16" spans="2:13" ht="15.75" thickBot="1" x14ac:dyDescent="0.3">
      <c r="B16" s="175"/>
      <c r="C16" s="175"/>
      <c r="D16" s="175"/>
      <c r="E16" s="175"/>
      <c r="F16" s="175"/>
      <c r="G16" s="175"/>
      <c r="H16" s="175"/>
      <c r="I16" s="175"/>
      <c r="J16" s="175"/>
      <c r="L16" s="133">
        <v>9</v>
      </c>
      <c r="M16" s="134">
        <v>46102.35</v>
      </c>
    </row>
    <row r="17" spans="2:13" x14ac:dyDescent="0.25">
      <c r="B17" s="358" t="s">
        <v>9</v>
      </c>
      <c r="C17" s="359"/>
      <c r="D17" s="359"/>
      <c r="E17" s="359"/>
      <c r="F17" s="359"/>
      <c r="G17" s="359"/>
      <c r="H17" s="359"/>
      <c r="I17" s="359"/>
      <c r="J17" s="360"/>
      <c r="L17" s="133">
        <v>10</v>
      </c>
      <c r="M17" s="134">
        <v>32271.42</v>
      </c>
    </row>
    <row r="18" spans="2:13" x14ac:dyDescent="0.25">
      <c r="B18" s="365" t="s">
        <v>10</v>
      </c>
      <c r="C18" s="366"/>
      <c r="D18" s="366"/>
      <c r="E18" s="366"/>
      <c r="F18" s="366"/>
      <c r="G18" s="366" t="s">
        <v>11</v>
      </c>
      <c r="H18" s="366"/>
      <c r="I18" s="366"/>
      <c r="J18" s="176" t="s">
        <v>12</v>
      </c>
      <c r="L18" s="133">
        <v>11</v>
      </c>
      <c r="M18" s="134">
        <v>11642.36</v>
      </c>
    </row>
    <row r="19" spans="2:13" x14ac:dyDescent="0.25">
      <c r="B19" s="367" t="s">
        <v>13</v>
      </c>
      <c r="C19" s="368"/>
      <c r="D19" s="368"/>
      <c r="E19" s="368"/>
      <c r="F19" s="368"/>
      <c r="G19" s="369">
        <v>44773</v>
      </c>
      <c r="H19" s="369"/>
      <c r="I19" s="369"/>
      <c r="J19" s="179">
        <f>J68</f>
        <v>444.63</v>
      </c>
      <c r="L19" s="133">
        <v>12</v>
      </c>
      <c r="M19" s="134">
        <v>16632.22</v>
      </c>
    </row>
    <row r="20" spans="2:13" x14ac:dyDescent="0.25">
      <c r="B20" s="437" t="s">
        <v>14</v>
      </c>
      <c r="C20" s="401"/>
      <c r="D20" s="401"/>
      <c r="E20" s="401"/>
      <c r="F20" s="401"/>
      <c r="G20" s="362" t="s">
        <v>45</v>
      </c>
      <c r="H20" s="362"/>
      <c r="I20" s="362"/>
      <c r="J20" s="181">
        <f>J68</f>
        <v>444.63</v>
      </c>
      <c r="L20" s="133">
        <v>13</v>
      </c>
      <c r="M20" s="134">
        <v>1598.39</v>
      </c>
    </row>
    <row r="21" spans="2:13" x14ac:dyDescent="0.25">
      <c r="B21" s="437" t="s">
        <v>15</v>
      </c>
      <c r="C21" s="401"/>
      <c r="D21" s="401"/>
      <c r="E21" s="401"/>
      <c r="F21" s="401"/>
      <c r="G21" s="401" t="s">
        <v>46</v>
      </c>
      <c r="H21" s="401"/>
      <c r="I21" s="401"/>
      <c r="J21" s="182">
        <v>6321.95</v>
      </c>
      <c r="L21" s="133">
        <v>14</v>
      </c>
      <c r="M21" s="134">
        <v>2283.4499999999998</v>
      </c>
    </row>
    <row r="22" spans="2:13" x14ac:dyDescent="0.25">
      <c r="B22" s="437" t="s">
        <v>51</v>
      </c>
      <c r="C22" s="401"/>
      <c r="D22" s="401"/>
      <c r="E22" s="401"/>
      <c r="F22" s="401"/>
      <c r="G22" s="401" t="s">
        <v>122</v>
      </c>
      <c r="H22" s="401"/>
      <c r="I22" s="401"/>
      <c r="J22" s="182">
        <v>2585.1799999999998</v>
      </c>
      <c r="L22" s="133">
        <v>15</v>
      </c>
      <c r="M22" s="134">
        <v>32961.82</v>
      </c>
    </row>
    <row r="23" spans="2:13" x14ac:dyDescent="0.25">
      <c r="B23" s="437" t="s">
        <v>53</v>
      </c>
      <c r="C23" s="401"/>
      <c r="D23" s="401"/>
      <c r="E23" s="401"/>
      <c r="F23" s="401"/>
      <c r="G23" s="401" t="s">
        <v>54</v>
      </c>
      <c r="H23" s="401"/>
      <c r="I23" s="401"/>
      <c r="J23" s="182">
        <v>200</v>
      </c>
      <c r="L23" s="133">
        <v>16</v>
      </c>
      <c r="M23" s="134">
        <v>47088.52</v>
      </c>
    </row>
    <row r="24" spans="2:13" ht="15.75" thickBot="1" x14ac:dyDescent="0.3">
      <c r="B24" s="437" t="s">
        <v>55</v>
      </c>
      <c r="C24" s="401"/>
      <c r="D24" s="401"/>
      <c r="E24" s="401"/>
      <c r="F24" s="401"/>
      <c r="G24" s="362" t="s">
        <v>198</v>
      </c>
      <c r="H24" s="362"/>
      <c r="I24" s="362"/>
      <c r="J24" s="182">
        <v>150</v>
      </c>
      <c r="L24" s="133">
        <v>17</v>
      </c>
      <c r="M24" s="134"/>
    </row>
    <row r="25" spans="2:13" ht="16.5" thickBot="1" x14ac:dyDescent="0.3">
      <c r="B25" s="437" t="s">
        <v>57</v>
      </c>
      <c r="C25" s="401"/>
      <c r="D25" s="401"/>
      <c r="E25" s="401"/>
      <c r="F25" s="401"/>
      <c r="G25" s="401" t="s">
        <v>121</v>
      </c>
      <c r="H25" s="401"/>
      <c r="I25" s="401"/>
      <c r="J25" s="182">
        <v>350</v>
      </c>
      <c r="L25" s="417">
        <f>SUM(M8:M24)</f>
        <v>492431.20000000007</v>
      </c>
      <c r="M25" s="418"/>
    </row>
    <row r="26" spans="2:13" x14ac:dyDescent="0.25">
      <c r="B26" s="437" t="s">
        <v>65</v>
      </c>
      <c r="C26" s="401"/>
      <c r="D26" s="401"/>
      <c r="E26" s="401"/>
      <c r="F26" s="401"/>
      <c r="G26" s="401" t="s">
        <v>63</v>
      </c>
      <c r="H26" s="401"/>
      <c r="I26" s="401"/>
      <c r="J26" s="182">
        <v>205.33</v>
      </c>
    </row>
    <row r="27" spans="2:13" x14ac:dyDescent="0.25">
      <c r="B27" s="437" t="s">
        <v>120</v>
      </c>
      <c r="C27" s="401"/>
      <c r="D27" s="401"/>
      <c r="E27" s="401"/>
      <c r="F27" s="401"/>
      <c r="G27" s="401" t="s">
        <v>199</v>
      </c>
      <c r="H27" s="401"/>
      <c r="I27" s="401"/>
      <c r="J27" s="182">
        <v>692</v>
      </c>
    </row>
    <row r="28" spans="2:13" x14ac:dyDescent="0.25">
      <c r="B28" s="438" t="s">
        <v>200</v>
      </c>
      <c r="C28" s="408"/>
      <c r="D28" s="408"/>
      <c r="E28" s="408"/>
      <c r="F28" s="409"/>
      <c r="G28" s="407" t="s">
        <v>112</v>
      </c>
      <c r="H28" s="408"/>
      <c r="I28" s="409"/>
      <c r="J28" s="182">
        <v>420</v>
      </c>
    </row>
    <row r="29" spans="2:13" x14ac:dyDescent="0.25">
      <c r="B29" s="373" t="s">
        <v>139</v>
      </c>
      <c r="C29" s="374"/>
      <c r="D29" s="374"/>
      <c r="E29" s="374"/>
      <c r="F29" s="375"/>
      <c r="G29" s="415" t="s">
        <v>201</v>
      </c>
      <c r="H29" s="374"/>
      <c r="I29" s="375"/>
      <c r="J29" s="182">
        <v>5200</v>
      </c>
    </row>
    <row r="30" spans="2:13" x14ac:dyDescent="0.25">
      <c r="B30" s="437" t="s">
        <v>78</v>
      </c>
      <c r="C30" s="401"/>
      <c r="D30" s="401"/>
      <c r="E30" s="401"/>
      <c r="F30" s="401"/>
      <c r="G30" s="401" t="s">
        <v>202</v>
      </c>
      <c r="H30" s="401"/>
      <c r="I30" s="401"/>
      <c r="J30" s="182">
        <v>23416.32</v>
      </c>
    </row>
    <row r="31" spans="2:13" x14ac:dyDescent="0.25">
      <c r="B31" s="437" t="s">
        <v>16</v>
      </c>
      <c r="C31" s="401"/>
      <c r="D31" s="401"/>
      <c r="E31" s="401"/>
      <c r="F31" s="401"/>
      <c r="G31" s="401" t="s">
        <v>47</v>
      </c>
      <c r="H31" s="401"/>
      <c r="I31" s="401"/>
      <c r="J31" s="182">
        <v>1212</v>
      </c>
    </row>
    <row r="32" spans="2:13" x14ac:dyDescent="0.25">
      <c r="B32" s="438" t="s">
        <v>17</v>
      </c>
      <c r="C32" s="408"/>
      <c r="D32" s="408"/>
      <c r="E32" s="408"/>
      <c r="F32" s="409"/>
      <c r="G32" s="407" t="s">
        <v>48</v>
      </c>
      <c r="H32" s="408"/>
      <c r="I32" s="409"/>
      <c r="J32" s="182">
        <v>1212</v>
      </c>
    </row>
    <row r="33" spans="2:10" x14ac:dyDescent="0.25">
      <c r="B33" s="438" t="s">
        <v>18</v>
      </c>
      <c r="C33" s="408"/>
      <c r="D33" s="408"/>
      <c r="E33" s="408"/>
      <c r="F33" s="409"/>
      <c r="G33" s="407" t="s">
        <v>49</v>
      </c>
      <c r="H33" s="408"/>
      <c r="I33" s="409"/>
      <c r="J33" s="182">
        <v>1018.84</v>
      </c>
    </row>
    <row r="34" spans="2:10" x14ac:dyDescent="0.25">
      <c r="B34" s="438" t="s">
        <v>19</v>
      </c>
      <c r="C34" s="408"/>
      <c r="D34" s="408"/>
      <c r="E34" s="408"/>
      <c r="F34" s="409"/>
      <c r="G34" s="407" t="s">
        <v>49</v>
      </c>
      <c r="H34" s="408"/>
      <c r="I34" s="409"/>
      <c r="J34" s="182">
        <v>3473.52</v>
      </c>
    </row>
    <row r="35" spans="2:10" x14ac:dyDescent="0.25">
      <c r="B35" s="437" t="s">
        <v>20</v>
      </c>
      <c r="C35" s="401"/>
      <c r="D35" s="401"/>
      <c r="E35" s="401"/>
      <c r="F35" s="401"/>
      <c r="G35" s="401" t="s">
        <v>50</v>
      </c>
      <c r="H35" s="401"/>
      <c r="I35" s="401"/>
      <c r="J35" s="183">
        <v>111.46</v>
      </c>
    </row>
    <row r="36" spans="2:10" ht="15.75" thickBot="1" x14ac:dyDescent="0.3">
      <c r="B36" s="370" t="s">
        <v>58</v>
      </c>
      <c r="C36" s="371"/>
      <c r="D36" s="371"/>
      <c r="E36" s="371"/>
      <c r="F36" s="371"/>
      <c r="G36" s="371"/>
      <c r="H36" s="371"/>
      <c r="I36" s="372"/>
      <c r="J36" s="184">
        <f>SUM(J21:J35)</f>
        <v>46568.599999999991</v>
      </c>
    </row>
    <row r="37" spans="2:10" ht="15.75" thickBot="1" x14ac:dyDescent="0.3">
      <c r="B37" s="175"/>
      <c r="C37" s="175"/>
      <c r="D37" s="175"/>
      <c r="E37" s="175"/>
      <c r="F37" s="175"/>
      <c r="G37" s="175"/>
      <c r="H37" s="175"/>
      <c r="I37" s="175"/>
      <c r="J37" s="175"/>
    </row>
    <row r="38" spans="2:10" x14ac:dyDescent="0.25">
      <c r="B38" s="358" t="s">
        <v>103</v>
      </c>
      <c r="C38" s="359"/>
      <c r="D38" s="359"/>
      <c r="E38" s="359"/>
      <c r="F38" s="359"/>
      <c r="G38" s="359" t="s">
        <v>22</v>
      </c>
      <c r="H38" s="359"/>
      <c r="I38" s="360"/>
      <c r="J38" s="185">
        <f>'JUL 2022'!J59</f>
        <v>24575.77</v>
      </c>
    </row>
    <row r="39" spans="2:10" x14ac:dyDescent="0.25">
      <c r="B39" s="367" t="s">
        <v>23</v>
      </c>
      <c r="C39" s="368"/>
      <c r="D39" s="368"/>
      <c r="E39" s="368"/>
      <c r="F39" s="368"/>
      <c r="G39" s="368" t="s">
        <v>25</v>
      </c>
      <c r="H39" s="368"/>
      <c r="I39" s="380"/>
      <c r="J39" s="186">
        <f>J62</f>
        <v>112508.42000000001</v>
      </c>
    </row>
    <row r="40" spans="2:10" ht="15.75" thickBot="1" x14ac:dyDescent="0.3">
      <c r="B40" s="381" t="s">
        <v>24</v>
      </c>
      <c r="C40" s="382"/>
      <c r="D40" s="382"/>
      <c r="E40" s="382"/>
      <c r="F40" s="382"/>
      <c r="G40" s="382" t="s">
        <v>26</v>
      </c>
      <c r="H40" s="382"/>
      <c r="I40" s="383"/>
      <c r="J40" s="188">
        <v>0</v>
      </c>
    </row>
    <row r="41" spans="2:10" ht="15.75" thickBot="1" x14ac:dyDescent="0.3">
      <c r="B41" s="175"/>
      <c r="C41" s="175"/>
      <c r="D41" s="175"/>
      <c r="E41" s="175"/>
      <c r="F41" s="175"/>
      <c r="G41" s="175"/>
      <c r="H41" s="175"/>
      <c r="I41" s="175"/>
      <c r="J41" s="175"/>
    </row>
    <row r="42" spans="2:10" x14ac:dyDescent="0.25">
      <c r="B42" s="384" t="s">
        <v>27</v>
      </c>
      <c r="C42" s="385"/>
      <c r="D42" s="385"/>
      <c r="E42" s="385"/>
      <c r="F42" s="385"/>
      <c r="G42" s="385"/>
      <c r="H42" s="385"/>
      <c r="I42" s="386"/>
      <c r="J42" s="169" t="s">
        <v>12</v>
      </c>
    </row>
    <row r="43" spans="2:10" x14ac:dyDescent="0.25">
      <c r="B43" s="373" t="s">
        <v>28</v>
      </c>
      <c r="C43" s="374"/>
      <c r="D43" s="374"/>
      <c r="E43" s="374"/>
      <c r="F43" s="374"/>
      <c r="G43" s="374"/>
      <c r="H43" s="374"/>
      <c r="I43" s="375"/>
      <c r="J43" s="179">
        <f>I68</f>
        <v>197003.79</v>
      </c>
    </row>
    <row r="44" spans="2:10" x14ac:dyDescent="0.25">
      <c r="B44" s="373" t="s">
        <v>29</v>
      </c>
      <c r="C44" s="374"/>
      <c r="D44" s="374"/>
      <c r="E44" s="374"/>
      <c r="F44" s="374"/>
      <c r="G44" s="374"/>
      <c r="H44" s="374"/>
      <c r="I44" s="375"/>
      <c r="J44" s="179">
        <f>I62</f>
        <v>9910872.8999999985</v>
      </c>
    </row>
    <row r="45" spans="2:10" x14ac:dyDescent="0.25">
      <c r="B45" s="373" t="s">
        <v>30</v>
      </c>
      <c r="C45" s="374"/>
      <c r="D45" s="374"/>
      <c r="E45" s="374"/>
      <c r="F45" s="374"/>
      <c r="G45" s="374"/>
      <c r="H45" s="374"/>
      <c r="I45" s="375"/>
      <c r="J45" s="179">
        <f>I65</f>
        <v>3656764.3899999997</v>
      </c>
    </row>
    <row r="46" spans="2:10" x14ac:dyDescent="0.25">
      <c r="B46" s="373" t="s">
        <v>31</v>
      </c>
      <c r="C46" s="374"/>
      <c r="D46" s="374"/>
      <c r="E46" s="374"/>
      <c r="F46" s="374"/>
      <c r="G46" s="374"/>
      <c r="H46" s="374"/>
      <c r="I46" s="375"/>
      <c r="J46" s="179">
        <f>J74</f>
        <v>0</v>
      </c>
    </row>
    <row r="47" spans="2:10" x14ac:dyDescent="0.25">
      <c r="B47" s="373" t="s">
        <v>32</v>
      </c>
      <c r="C47" s="374"/>
      <c r="D47" s="374"/>
      <c r="E47" s="374"/>
      <c r="F47" s="374"/>
      <c r="G47" s="374"/>
      <c r="H47" s="374"/>
      <c r="I47" s="375"/>
      <c r="J47" s="179">
        <v>0</v>
      </c>
    </row>
    <row r="48" spans="2:10" ht="15.75" thickBot="1" x14ac:dyDescent="0.3">
      <c r="B48" s="370" t="s">
        <v>33</v>
      </c>
      <c r="C48" s="371"/>
      <c r="D48" s="371"/>
      <c r="E48" s="371"/>
      <c r="F48" s="371"/>
      <c r="G48" s="371"/>
      <c r="H48" s="371"/>
      <c r="I48" s="372"/>
      <c r="J48" s="189">
        <f>SUM(J43:J47)</f>
        <v>13764641.079999998</v>
      </c>
    </row>
    <row r="49" spans="2:11" ht="15.75" thickBot="1" x14ac:dyDescent="0.3">
      <c r="B49" s="175"/>
      <c r="C49" s="175"/>
      <c r="D49" s="175"/>
      <c r="E49" s="175"/>
      <c r="F49" s="175"/>
      <c r="G49" s="175"/>
      <c r="H49" s="175"/>
      <c r="I49" s="175"/>
      <c r="J49" s="175"/>
    </row>
    <row r="50" spans="2:11" ht="16.5" thickBot="1" x14ac:dyDescent="0.3">
      <c r="B50" s="436" t="s">
        <v>153</v>
      </c>
      <c r="C50" s="436"/>
      <c r="D50" s="436"/>
      <c r="E50" s="436"/>
      <c r="F50" s="436"/>
      <c r="G50" s="436"/>
      <c r="H50" s="436"/>
      <c r="I50" s="436"/>
      <c r="J50" s="168">
        <f>J62+J65+J68</f>
        <v>153406.5</v>
      </c>
    </row>
    <row r="51" spans="2:11" x14ac:dyDescent="0.25">
      <c r="B51" s="175"/>
      <c r="C51" s="190"/>
      <c r="D51" s="190"/>
      <c r="E51" s="190"/>
      <c r="F51" s="190"/>
      <c r="G51" s="190"/>
      <c r="H51" s="190"/>
      <c r="I51" s="190"/>
      <c r="J51" s="190"/>
    </row>
    <row r="52" spans="2:11" ht="18" x14ac:dyDescent="0.25">
      <c r="B52" s="379" t="s">
        <v>273</v>
      </c>
      <c r="C52" s="379"/>
      <c r="D52" s="379"/>
      <c r="E52" s="379"/>
      <c r="F52" s="379"/>
      <c r="G52" s="379"/>
      <c r="H52" s="379"/>
      <c r="I52" s="379"/>
      <c r="J52" s="379"/>
    </row>
    <row r="53" spans="2:11" ht="16.5" thickBot="1" x14ac:dyDescent="0.3">
      <c r="B53" s="175"/>
      <c r="C53" s="191"/>
      <c r="D53" s="191"/>
      <c r="E53" s="175"/>
      <c r="F53" s="175"/>
      <c r="G53" s="175"/>
      <c r="H53" s="175"/>
      <c r="I53" s="190" t="s">
        <v>204</v>
      </c>
      <c r="J53" s="190" t="s">
        <v>236</v>
      </c>
      <c r="K53" s="45"/>
    </row>
    <row r="54" spans="2:11" ht="15.75" x14ac:dyDescent="0.25">
      <c r="B54" s="192">
        <v>1</v>
      </c>
      <c r="C54" s="387" t="s">
        <v>66</v>
      </c>
      <c r="D54" s="387"/>
      <c r="E54" s="387"/>
      <c r="F54" s="422" t="s">
        <v>34</v>
      </c>
      <c r="G54" s="423"/>
      <c r="H54" s="424"/>
      <c r="I54" s="193">
        <v>880764.75</v>
      </c>
      <c r="J54" s="209">
        <v>10411.14</v>
      </c>
      <c r="K54" s="60"/>
    </row>
    <row r="55" spans="2:11" ht="15.75" x14ac:dyDescent="0.25">
      <c r="B55" s="177">
        <v>2</v>
      </c>
      <c r="C55" s="389" t="s">
        <v>66</v>
      </c>
      <c r="D55" s="389"/>
      <c r="E55" s="389"/>
      <c r="F55" s="392" t="s">
        <v>35</v>
      </c>
      <c r="G55" s="393"/>
      <c r="H55" s="394"/>
      <c r="I55" s="195">
        <v>903808.02</v>
      </c>
      <c r="J55" s="197">
        <v>22000.240000000002</v>
      </c>
      <c r="K55" s="60"/>
    </row>
    <row r="56" spans="2:11" ht="15.75" x14ac:dyDescent="0.25">
      <c r="B56" s="177">
        <v>3</v>
      </c>
      <c r="C56" s="389" t="s">
        <v>66</v>
      </c>
      <c r="D56" s="389"/>
      <c r="E56" s="389"/>
      <c r="F56" s="392" t="s">
        <v>36</v>
      </c>
      <c r="G56" s="393"/>
      <c r="H56" s="394"/>
      <c r="I56" s="195">
        <v>1543805.67</v>
      </c>
      <c r="J56" s="196">
        <v>-1680.73</v>
      </c>
      <c r="K56" s="159"/>
    </row>
    <row r="57" spans="2:11" ht="15.75" x14ac:dyDescent="0.25">
      <c r="B57" s="177">
        <v>4</v>
      </c>
      <c r="C57" s="389" t="s">
        <v>66</v>
      </c>
      <c r="D57" s="389"/>
      <c r="E57" s="389"/>
      <c r="F57" s="392" t="s">
        <v>37</v>
      </c>
      <c r="G57" s="393"/>
      <c r="H57" s="394"/>
      <c r="I57" s="195">
        <v>1191667.45</v>
      </c>
      <c r="J57" s="197">
        <v>14254.9</v>
      </c>
      <c r="K57" s="60"/>
    </row>
    <row r="58" spans="2:11" ht="15.75" x14ac:dyDescent="0.25">
      <c r="B58" s="177">
        <v>5</v>
      </c>
      <c r="C58" s="389" t="s">
        <v>66</v>
      </c>
      <c r="D58" s="389"/>
      <c r="E58" s="389"/>
      <c r="F58" s="392" t="s">
        <v>38</v>
      </c>
      <c r="G58" s="393"/>
      <c r="H58" s="394"/>
      <c r="I58" s="195">
        <v>731675.2</v>
      </c>
      <c r="J58" s="197">
        <v>348.2</v>
      </c>
      <c r="K58" s="60"/>
    </row>
    <row r="59" spans="2:11" ht="15.75" x14ac:dyDescent="0.25">
      <c r="B59" s="177">
        <v>6</v>
      </c>
      <c r="C59" s="389" t="s">
        <v>66</v>
      </c>
      <c r="D59" s="389"/>
      <c r="E59" s="389"/>
      <c r="F59" s="392" t="s">
        <v>39</v>
      </c>
      <c r="G59" s="393"/>
      <c r="H59" s="394"/>
      <c r="I59" s="195">
        <v>1797608.55</v>
      </c>
      <c r="J59" s="197">
        <v>21091.49</v>
      </c>
      <c r="K59" s="60"/>
    </row>
    <row r="60" spans="2:11" ht="15.75" x14ac:dyDescent="0.25">
      <c r="B60" s="177">
        <v>7</v>
      </c>
      <c r="C60" s="389" t="s">
        <v>66</v>
      </c>
      <c r="D60" s="389"/>
      <c r="E60" s="389"/>
      <c r="F60" s="392" t="s">
        <v>40</v>
      </c>
      <c r="G60" s="393"/>
      <c r="H60" s="394"/>
      <c r="I60" s="195">
        <v>2223230.2999999998</v>
      </c>
      <c r="J60" s="197">
        <v>32264.41</v>
      </c>
      <c r="K60" s="60"/>
    </row>
    <row r="61" spans="2:11" ht="15.75" x14ac:dyDescent="0.25">
      <c r="B61" s="177">
        <v>8</v>
      </c>
      <c r="C61" s="389" t="s">
        <v>66</v>
      </c>
      <c r="D61" s="389"/>
      <c r="E61" s="389"/>
      <c r="F61" s="392" t="s">
        <v>41</v>
      </c>
      <c r="G61" s="393"/>
      <c r="H61" s="394"/>
      <c r="I61" s="195">
        <v>638312.95999999996</v>
      </c>
      <c r="J61" s="197">
        <v>13818.77</v>
      </c>
      <c r="K61" s="60"/>
    </row>
    <row r="62" spans="2:11" ht="15.75" x14ac:dyDescent="0.25">
      <c r="B62" s="434" t="s">
        <v>58</v>
      </c>
      <c r="C62" s="435"/>
      <c r="D62" s="435"/>
      <c r="E62" s="435"/>
      <c r="F62" s="435"/>
      <c r="G62" s="435"/>
      <c r="H62" s="435"/>
      <c r="I62" s="204">
        <f>SUM(I54:I61)</f>
        <v>9910872.8999999985</v>
      </c>
      <c r="J62" s="205">
        <f>SUM(J54:J61)</f>
        <v>112508.42000000001</v>
      </c>
      <c r="K62" s="158"/>
    </row>
    <row r="63" spans="2:11" ht="15.75" x14ac:dyDescent="0.25">
      <c r="B63" s="177">
        <v>9</v>
      </c>
      <c r="C63" s="368" t="s">
        <v>67</v>
      </c>
      <c r="D63" s="368"/>
      <c r="E63" s="368"/>
      <c r="F63" s="392" t="s">
        <v>44</v>
      </c>
      <c r="G63" s="393"/>
      <c r="H63" s="394"/>
      <c r="I63" s="195">
        <v>1584181.74</v>
      </c>
      <c r="J63" s="197">
        <v>16865.11</v>
      </c>
      <c r="K63" s="60"/>
    </row>
    <row r="64" spans="2:11" ht="15.75" x14ac:dyDescent="0.25">
      <c r="B64" s="177">
        <v>10</v>
      </c>
      <c r="C64" s="368" t="s">
        <v>67</v>
      </c>
      <c r="D64" s="368"/>
      <c r="E64" s="368"/>
      <c r="F64" s="392" t="s">
        <v>43</v>
      </c>
      <c r="G64" s="393"/>
      <c r="H64" s="394"/>
      <c r="I64" s="195">
        <v>2072582.65</v>
      </c>
      <c r="J64" s="197">
        <v>23588.34</v>
      </c>
      <c r="K64" s="60"/>
    </row>
    <row r="65" spans="2:11" ht="15.75" x14ac:dyDescent="0.25">
      <c r="B65" s="434" t="s">
        <v>58</v>
      </c>
      <c r="C65" s="435"/>
      <c r="D65" s="435"/>
      <c r="E65" s="435"/>
      <c r="F65" s="435"/>
      <c r="G65" s="435"/>
      <c r="H65" s="435"/>
      <c r="I65" s="204">
        <f>SUM(I63:I64)</f>
        <v>3656764.3899999997</v>
      </c>
      <c r="J65" s="205">
        <f>SUM(J63:J64)</f>
        <v>40453.449999999997</v>
      </c>
      <c r="K65" s="158"/>
    </row>
    <row r="66" spans="2:11" ht="15.75" x14ac:dyDescent="0.25">
      <c r="B66" s="177">
        <v>11</v>
      </c>
      <c r="C66" s="368" t="s">
        <v>68</v>
      </c>
      <c r="D66" s="368"/>
      <c r="E66" s="368"/>
      <c r="F66" s="392" t="s">
        <v>59</v>
      </c>
      <c r="G66" s="393"/>
      <c r="H66" s="394"/>
      <c r="I66" s="195">
        <v>10935.07</v>
      </c>
      <c r="J66" s="197">
        <v>127.88</v>
      </c>
      <c r="K66" s="60"/>
    </row>
    <row r="67" spans="2:11" ht="15.75" x14ac:dyDescent="0.25">
      <c r="B67" s="177">
        <v>12</v>
      </c>
      <c r="C67" s="368" t="s">
        <v>68</v>
      </c>
      <c r="D67" s="368"/>
      <c r="E67" s="368"/>
      <c r="F67" s="392" t="s">
        <v>60</v>
      </c>
      <c r="G67" s="393"/>
      <c r="H67" s="394"/>
      <c r="I67" s="195">
        <v>186068.72</v>
      </c>
      <c r="J67" s="197">
        <v>316.75</v>
      </c>
      <c r="K67" s="60"/>
    </row>
    <row r="68" spans="2:11" ht="16.5" thickBot="1" x14ac:dyDescent="0.3">
      <c r="B68" s="410" t="s">
        <v>58</v>
      </c>
      <c r="C68" s="411"/>
      <c r="D68" s="411"/>
      <c r="E68" s="411"/>
      <c r="F68" s="411"/>
      <c r="G68" s="411"/>
      <c r="H68" s="412"/>
      <c r="I68" s="206">
        <f>SUM(I66:I67)</f>
        <v>197003.79</v>
      </c>
      <c r="J68" s="207">
        <f>SUM(J66:J67)</f>
        <v>444.63</v>
      </c>
      <c r="K68" s="158"/>
    </row>
    <row r="69" spans="2:11" ht="15.75" thickBot="1" x14ac:dyDescent="0.3">
      <c r="B69" s="391" t="s">
        <v>70</v>
      </c>
      <c r="C69" s="391"/>
      <c r="D69" s="391"/>
      <c r="E69" s="391"/>
      <c r="F69" s="391"/>
      <c r="G69" s="391"/>
      <c r="H69" s="391"/>
      <c r="I69" s="391"/>
      <c r="J69" s="391"/>
      <c r="K69" s="1"/>
    </row>
    <row r="70" spans="2:11" ht="17.25" x14ac:dyDescent="0.3">
      <c r="B70" s="192">
        <v>1</v>
      </c>
      <c r="C70" s="387" t="s">
        <v>66</v>
      </c>
      <c r="D70" s="387"/>
      <c r="E70" s="387"/>
      <c r="F70" s="390" t="s">
        <v>42</v>
      </c>
      <c r="G70" s="390"/>
      <c r="H70" s="390"/>
      <c r="I70" s="390"/>
      <c r="J70" s="200">
        <v>0</v>
      </c>
      <c r="K70" s="47"/>
    </row>
    <row r="71" spans="2:11" x14ac:dyDescent="0.25">
      <c r="B71" s="177">
        <v>2</v>
      </c>
      <c r="C71" s="368" t="s">
        <v>67</v>
      </c>
      <c r="D71" s="368"/>
      <c r="E71" s="368"/>
      <c r="F71" s="368" t="s">
        <v>42</v>
      </c>
      <c r="G71" s="368"/>
      <c r="H71" s="368"/>
      <c r="I71" s="368"/>
      <c r="J71" s="201">
        <v>0</v>
      </c>
    </row>
    <row r="72" spans="2:11" x14ac:dyDescent="0.25">
      <c r="B72" s="177">
        <v>3</v>
      </c>
      <c r="C72" s="368" t="s">
        <v>68</v>
      </c>
      <c r="D72" s="368"/>
      <c r="E72" s="368"/>
      <c r="F72" s="368" t="s">
        <v>42</v>
      </c>
      <c r="G72" s="368"/>
      <c r="H72" s="368"/>
      <c r="I72" s="368"/>
      <c r="J72" s="201">
        <v>0</v>
      </c>
    </row>
    <row r="73" spans="2:11" x14ac:dyDescent="0.25">
      <c r="B73" s="202">
        <v>4</v>
      </c>
      <c r="C73" s="392" t="s">
        <v>73</v>
      </c>
      <c r="D73" s="393"/>
      <c r="E73" s="394"/>
      <c r="F73" s="368" t="s">
        <v>42</v>
      </c>
      <c r="G73" s="368"/>
      <c r="H73" s="368"/>
      <c r="I73" s="368"/>
      <c r="J73" s="201">
        <v>0</v>
      </c>
    </row>
    <row r="74" spans="2:11" ht="15.75" thickBot="1" x14ac:dyDescent="0.3">
      <c r="B74" s="187">
        <v>5</v>
      </c>
      <c r="C74" s="395" t="s">
        <v>71</v>
      </c>
      <c r="D74" s="395"/>
      <c r="E74" s="395"/>
      <c r="F74" s="382" t="s">
        <v>42</v>
      </c>
      <c r="G74" s="382"/>
      <c r="H74" s="382"/>
      <c r="I74" s="382"/>
      <c r="J74" s="203">
        <v>0</v>
      </c>
    </row>
    <row r="75" spans="2:11" ht="15.75" thickBot="1" x14ac:dyDescent="0.3">
      <c r="B75" s="175"/>
      <c r="C75" s="175"/>
      <c r="D75" s="175"/>
      <c r="E75" s="175"/>
      <c r="F75" s="175"/>
      <c r="G75" s="175"/>
      <c r="H75" s="175"/>
      <c r="I75" s="175"/>
      <c r="J75" s="175"/>
    </row>
    <row r="76" spans="2:11" x14ac:dyDescent="0.25">
      <c r="B76" s="431" t="s">
        <v>72</v>
      </c>
      <c r="C76" s="432"/>
      <c r="D76" s="432"/>
      <c r="E76" s="432"/>
      <c r="F76" s="432"/>
      <c r="G76" s="432"/>
      <c r="H76" s="432"/>
      <c r="I76" s="432"/>
      <c r="J76" s="433"/>
    </row>
    <row r="77" spans="2:11" ht="15.75" thickBot="1" x14ac:dyDescent="0.3">
      <c r="B77" s="439" t="s">
        <v>58</v>
      </c>
      <c r="C77" s="440"/>
      <c r="D77" s="440"/>
      <c r="E77" s="440"/>
      <c r="F77" s="440"/>
      <c r="G77" s="440"/>
      <c r="H77" s="440"/>
      <c r="I77" s="440"/>
      <c r="J77" s="210">
        <f>J62+J65+J68+J70+J71+J72+J74+J73</f>
        <v>153406.5</v>
      </c>
    </row>
  </sheetData>
  <mergeCells count="112">
    <mergeCell ref="L7:M7"/>
    <mergeCell ref="L25:M25"/>
    <mergeCell ref="B52:J52"/>
    <mergeCell ref="C54:E54"/>
    <mergeCell ref="C58:E58"/>
    <mergeCell ref="C59:E59"/>
    <mergeCell ref="C60:E60"/>
    <mergeCell ref="C55:E55"/>
    <mergeCell ref="C56:E56"/>
    <mergeCell ref="C57:E57"/>
    <mergeCell ref="B40:F40"/>
    <mergeCell ref="G40:I40"/>
    <mergeCell ref="B42:I42"/>
    <mergeCell ref="B43:I43"/>
    <mergeCell ref="B44:I44"/>
    <mergeCell ref="B45:I45"/>
    <mergeCell ref="B50:I50"/>
    <mergeCell ref="B38:F38"/>
    <mergeCell ref="G38:I38"/>
    <mergeCell ref="B39:F39"/>
    <mergeCell ref="G39:I39"/>
    <mergeCell ref="B46:I46"/>
    <mergeCell ref="B47:I47"/>
    <mergeCell ref="B48:I48"/>
    <mergeCell ref="C66:E66"/>
    <mergeCell ref="C67:E67"/>
    <mergeCell ref="C61:E61"/>
    <mergeCell ref="C63:E63"/>
    <mergeCell ref="C64:E64"/>
    <mergeCell ref="B62:H62"/>
    <mergeCell ref="B65:H65"/>
    <mergeCell ref="B68:H68"/>
    <mergeCell ref="C73:E73"/>
    <mergeCell ref="F73:I73"/>
    <mergeCell ref="F64:H64"/>
    <mergeCell ref="F66:H66"/>
    <mergeCell ref="F67:H67"/>
    <mergeCell ref="C74:E74"/>
    <mergeCell ref="F74:I74"/>
    <mergeCell ref="B76:J76"/>
    <mergeCell ref="B77:I77"/>
    <mergeCell ref="B69:J69"/>
    <mergeCell ref="C70:E70"/>
    <mergeCell ref="F70:I70"/>
    <mergeCell ref="C71:E71"/>
    <mergeCell ref="F71:I71"/>
    <mergeCell ref="C72:E72"/>
    <mergeCell ref="F72:I72"/>
    <mergeCell ref="B36:I36"/>
    <mergeCell ref="B26:F26"/>
    <mergeCell ref="G26:I26"/>
    <mergeCell ref="B27:F27"/>
    <mergeCell ref="G27:I27"/>
    <mergeCell ref="B30:F30"/>
    <mergeCell ref="G30:I30"/>
    <mergeCell ref="B28:F28"/>
    <mergeCell ref="G28:I28"/>
    <mergeCell ref="B29:F29"/>
    <mergeCell ref="G29:I29"/>
    <mergeCell ref="B33:F33"/>
    <mergeCell ref="B34:F34"/>
    <mergeCell ref="B35:F35"/>
    <mergeCell ref="G35:I35"/>
    <mergeCell ref="B31:F31"/>
    <mergeCell ref="G31:I31"/>
    <mergeCell ref="B32:F32"/>
    <mergeCell ref="G32:I32"/>
    <mergeCell ref="G33:I33"/>
    <mergeCell ref="G34:I34"/>
    <mergeCell ref="B23:F23"/>
    <mergeCell ref="G23:I23"/>
    <mergeCell ref="B24:F24"/>
    <mergeCell ref="G24:I24"/>
    <mergeCell ref="B25:F25"/>
    <mergeCell ref="G25:I25"/>
    <mergeCell ref="B20:F20"/>
    <mergeCell ref="G20:I20"/>
    <mergeCell ref="B21:F21"/>
    <mergeCell ref="G21:I21"/>
    <mergeCell ref="B22:F22"/>
    <mergeCell ref="G22:I22"/>
    <mergeCell ref="B18:F18"/>
    <mergeCell ref="G18:I18"/>
    <mergeCell ref="B19:F19"/>
    <mergeCell ref="G19:I19"/>
    <mergeCell ref="B8:I8"/>
    <mergeCell ref="B10:I10"/>
    <mergeCell ref="B12:I12"/>
    <mergeCell ref="B13:I13"/>
    <mergeCell ref="B14:I14"/>
    <mergeCell ref="B11:I11"/>
    <mergeCell ref="B9:H9"/>
    <mergeCell ref="B7:I7"/>
    <mergeCell ref="B1:J1"/>
    <mergeCell ref="B2:J2"/>
    <mergeCell ref="B3:J3"/>
    <mergeCell ref="B4:J4"/>
    <mergeCell ref="B5:H5"/>
    <mergeCell ref="B15:I15"/>
    <mergeCell ref="B17:J17"/>
    <mergeCell ref="B6:H6"/>
    <mergeCell ref="I5:J5"/>
    <mergeCell ref="I6:J6"/>
    <mergeCell ref="F54:H54"/>
    <mergeCell ref="F55:H55"/>
    <mergeCell ref="F56:H56"/>
    <mergeCell ref="F57:H57"/>
    <mergeCell ref="F58:H58"/>
    <mergeCell ref="F59:H59"/>
    <mergeCell ref="F60:H60"/>
    <mergeCell ref="F61:H61"/>
    <mergeCell ref="F63:H63"/>
  </mergeCells>
  <pageMargins left="0.11811023622047245" right="0.11811023622047245" top="0.59055118110236227" bottom="0.59055118110236227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M86"/>
  <sheetViews>
    <sheetView topLeftCell="A4" workbookViewId="0">
      <selection activeCell="N58" sqref="N58"/>
    </sheetView>
  </sheetViews>
  <sheetFormatPr defaultRowHeight="15" x14ac:dyDescent="0.25"/>
  <cols>
    <col min="1" max="1" width="3.28515625" customWidth="1"/>
    <col min="2" max="2" width="3.7109375" customWidth="1"/>
    <col min="3" max="4" width="9" customWidth="1"/>
    <col min="6" max="6" width="9" customWidth="1"/>
    <col min="7" max="7" width="2.42578125" customWidth="1"/>
    <col min="8" max="8" width="13.7109375" customWidth="1"/>
    <col min="9" max="9" width="19.7109375" customWidth="1"/>
    <col min="10" max="10" width="21.140625" customWidth="1"/>
    <col min="11" max="11" width="4.140625" customWidth="1"/>
    <col min="13" max="13" width="27.7109375" customWidth="1"/>
  </cols>
  <sheetData>
    <row r="1" spans="2:13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3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3" ht="20.25" x14ac:dyDescent="0.3">
      <c r="B3" s="263" t="s">
        <v>170</v>
      </c>
      <c r="C3" s="263"/>
      <c r="D3" s="263"/>
      <c r="E3" s="263"/>
      <c r="F3" s="263"/>
      <c r="G3" s="263"/>
      <c r="H3" s="263"/>
      <c r="I3" s="263"/>
      <c r="J3" s="263"/>
    </row>
    <row r="4" spans="2:13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3" ht="18.75" x14ac:dyDescent="0.3">
      <c r="B5" s="351" t="s">
        <v>81</v>
      </c>
      <c r="C5" s="351"/>
      <c r="D5" s="351"/>
      <c r="E5" s="351"/>
      <c r="F5" s="351"/>
      <c r="G5" s="351"/>
      <c r="H5" s="351"/>
      <c r="I5" s="364">
        <f>'AGO 2022'!J48</f>
        <v>13764641.079999998</v>
      </c>
      <c r="J5" s="364"/>
    </row>
    <row r="6" spans="2:13" ht="18" customHeight="1" thickBot="1" x14ac:dyDescent="0.35">
      <c r="B6" s="352" t="s">
        <v>148</v>
      </c>
      <c r="C6" s="352"/>
      <c r="D6" s="352"/>
      <c r="E6" s="352"/>
      <c r="F6" s="352"/>
      <c r="G6" s="352"/>
      <c r="H6" s="352"/>
      <c r="I6" s="428">
        <f>J57</f>
        <v>13692997.610000001</v>
      </c>
      <c r="J6" s="428"/>
    </row>
    <row r="7" spans="2:13" x14ac:dyDescent="0.25">
      <c r="B7" s="358" t="s">
        <v>3</v>
      </c>
      <c r="C7" s="359"/>
      <c r="D7" s="359"/>
      <c r="E7" s="359"/>
      <c r="F7" s="359"/>
      <c r="G7" s="359"/>
      <c r="H7" s="359"/>
      <c r="I7" s="359"/>
      <c r="J7" s="169" t="s">
        <v>12</v>
      </c>
      <c r="L7" s="416" t="s">
        <v>249</v>
      </c>
      <c r="M7" s="416"/>
    </row>
    <row r="8" spans="2:13" x14ac:dyDescent="0.25">
      <c r="B8" s="361" t="s">
        <v>86</v>
      </c>
      <c r="C8" s="362"/>
      <c r="D8" s="362"/>
      <c r="E8" s="362"/>
      <c r="F8" s="362"/>
      <c r="G8" s="362"/>
      <c r="H8" s="362"/>
      <c r="I8" s="362"/>
      <c r="J8" s="170">
        <f>'AGO 2022'!J45</f>
        <v>3656764.3899999997</v>
      </c>
      <c r="L8" s="133">
        <v>1</v>
      </c>
      <c r="M8" s="134">
        <v>3518.14</v>
      </c>
    </row>
    <row r="9" spans="2:13" x14ac:dyDescent="0.25">
      <c r="B9" s="373" t="s">
        <v>62</v>
      </c>
      <c r="C9" s="374"/>
      <c r="D9" s="374"/>
      <c r="E9" s="374"/>
      <c r="F9" s="374"/>
      <c r="G9" s="374"/>
      <c r="H9" s="375"/>
      <c r="I9" s="208">
        <v>346741.88</v>
      </c>
      <c r="J9" s="172">
        <f>L25</f>
        <v>58345.72</v>
      </c>
      <c r="L9" s="133">
        <v>2</v>
      </c>
      <c r="M9" s="134">
        <v>54827.58</v>
      </c>
    </row>
    <row r="10" spans="2:13" x14ac:dyDescent="0.25">
      <c r="B10" s="361" t="s">
        <v>257</v>
      </c>
      <c r="C10" s="362"/>
      <c r="D10" s="362"/>
      <c r="E10" s="362"/>
      <c r="F10" s="362"/>
      <c r="G10" s="362"/>
      <c r="H10" s="362"/>
      <c r="I10" s="362"/>
      <c r="J10" s="170">
        <v>2780.16</v>
      </c>
      <c r="L10" s="133">
        <v>3</v>
      </c>
      <c r="M10" s="134"/>
    </row>
    <row r="11" spans="2:13" x14ac:dyDescent="0.25">
      <c r="B11" s="361" t="s">
        <v>250</v>
      </c>
      <c r="C11" s="362"/>
      <c r="D11" s="362"/>
      <c r="E11" s="362"/>
      <c r="F11" s="362"/>
      <c r="G11" s="362"/>
      <c r="H11" s="362"/>
      <c r="I11" s="362"/>
      <c r="J11" s="170">
        <v>3509.27</v>
      </c>
      <c r="L11" s="133">
        <v>4</v>
      </c>
      <c r="M11" s="134"/>
    </row>
    <row r="12" spans="2:13" x14ac:dyDescent="0.25">
      <c r="B12" s="361" t="s">
        <v>5</v>
      </c>
      <c r="C12" s="362"/>
      <c r="D12" s="362"/>
      <c r="E12" s="362"/>
      <c r="F12" s="362"/>
      <c r="G12" s="362"/>
      <c r="H12" s="362"/>
      <c r="I12" s="362"/>
      <c r="J12" s="170">
        <v>22173.39</v>
      </c>
      <c r="L12" s="133">
        <v>5</v>
      </c>
      <c r="M12" s="134"/>
    </row>
    <row r="13" spans="2:13" x14ac:dyDescent="0.25">
      <c r="B13" s="361" t="s">
        <v>6</v>
      </c>
      <c r="C13" s="362"/>
      <c r="D13" s="362"/>
      <c r="E13" s="362"/>
      <c r="F13" s="362"/>
      <c r="G13" s="362"/>
      <c r="H13" s="362"/>
      <c r="I13" s="362"/>
      <c r="J13" s="172">
        <f>J74</f>
        <v>44197.39</v>
      </c>
      <c r="L13" s="133">
        <v>6</v>
      </c>
      <c r="M13" s="134"/>
    </row>
    <row r="14" spans="2:13" x14ac:dyDescent="0.25">
      <c r="B14" s="361" t="s">
        <v>7</v>
      </c>
      <c r="C14" s="362"/>
      <c r="D14" s="362"/>
      <c r="E14" s="362"/>
      <c r="F14" s="362"/>
      <c r="G14" s="362"/>
      <c r="H14" s="362"/>
      <c r="I14" s="362"/>
      <c r="J14" s="211">
        <v>616</v>
      </c>
      <c r="L14" s="133">
        <v>7</v>
      </c>
      <c r="M14" s="134"/>
    </row>
    <row r="15" spans="2:13" ht="15.75" thickBot="1" x14ac:dyDescent="0.3">
      <c r="B15" s="356" t="s">
        <v>278</v>
      </c>
      <c r="C15" s="357"/>
      <c r="D15" s="357"/>
      <c r="E15" s="357"/>
      <c r="F15" s="357"/>
      <c r="G15" s="357"/>
      <c r="H15" s="357"/>
      <c r="I15" s="357"/>
      <c r="J15" s="174">
        <v>274137.88</v>
      </c>
      <c r="L15" s="133">
        <v>8</v>
      </c>
      <c r="M15" s="134"/>
    </row>
    <row r="16" spans="2:13" ht="5.25" customHeight="1" thickBot="1" x14ac:dyDescent="0.3">
      <c r="B16" s="212"/>
      <c r="C16" s="175"/>
      <c r="D16" s="175"/>
      <c r="E16" s="175"/>
      <c r="F16" s="175"/>
      <c r="G16" s="175"/>
      <c r="H16" s="175"/>
      <c r="I16" s="175"/>
      <c r="J16" s="175"/>
      <c r="L16" s="133">
        <v>9</v>
      </c>
      <c r="M16" s="134"/>
    </row>
    <row r="17" spans="2:13" x14ac:dyDescent="0.25">
      <c r="B17" s="358" t="s">
        <v>9</v>
      </c>
      <c r="C17" s="359"/>
      <c r="D17" s="359"/>
      <c r="E17" s="359"/>
      <c r="F17" s="359"/>
      <c r="G17" s="359"/>
      <c r="H17" s="359"/>
      <c r="I17" s="359"/>
      <c r="J17" s="360"/>
      <c r="L17" s="133">
        <v>10</v>
      </c>
      <c r="M17" s="134"/>
    </row>
    <row r="18" spans="2:13" x14ac:dyDescent="0.25">
      <c r="B18" s="365" t="s">
        <v>10</v>
      </c>
      <c r="C18" s="366"/>
      <c r="D18" s="366"/>
      <c r="E18" s="366"/>
      <c r="F18" s="366"/>
      <c r="G18" s="366" t="s">
        <v>11</v>
      </c>
      <c r="H18" s="366"/>
      <c r="I18" s="366"/>
      <c r="J18" s="176" t="s">
        <v>12</v>
      </c>
      <c r="L18" s="133">
        <v>11</v>
      </c>
      <c r="M18" s="134"/>
    </row>
    <row r="19" spans="2:13" x14ac:dyDescent="0.25">
      <c r="B19" s="367" t="s">
        <v>13</v>
      </c>
      <c r="C19" s="368"/>
      <c r="D19" s="368"/>
      <c r="E19" s="368"/>
      <c r="F19" s="368"/>
      <c r="G19" s="369">
        <v>44804</v>
      </c>
      <c r="H19" s="369"/>
      <c r="I19" s="369"/>
      <c r="J19" s="179">
        <f>'AGO 2022'!J43</f>
        <v>197003.79</v>
      </c>
      <c r="L19" s="133">
        <v>12</v>
      </c>
      <c r="M19" s="134"/>
    </row>
    <row r="20" spans="2:13" x14ac:dyDescent="0.25">
      <c r="B20" s="361" t="s">
        <v>14</v>
      </c>
      <c r="C20" s="362"/>
      <c r="D20" s="362"/>
      <c r="E20" s="362"/>
      <c r="F20" s="362"/>
      <c r="G20" s="362" t="s">
        <v>45</v>
      </c>
      <c r="H20" s="362"/>
      <c r="I20" s="362"/>
      <c r="J20" s="181">
        <f>J77</f>
        <v>1780.76</v>
      </c>
      <c r="L20" s="133">
        <v>13</v>
      </c>
      <c r="M20" s="134"/>
    </row>
    <row r="21" spans="2:13" x14ac:dyDescent="0.25">
      <c r="B21" s="437" t="s">
        <v>15</v>
      </c>
      <c r="C21" s="401"/>
      <c r="D21" s="401"/>
      <c r="E21" s="401"/>
      <c r="F21" s="401"/>
      <c r="G21" s="401" t="s">
        <v>46</v>
      </c>
      <c r="H21" s="401"/>
      <c r="I21" s="401"/>
      <c r="J21" s="182">
        <v>6321.95</v>
      </c>
      <c r="L21" s="133">
        <v>14</v>
      </c>
      <c r="M21" s="134"/>
    </row>
    <row r="22" spans="2:13" x14ac:dyDescent="0.25">
      <c r="B22" s="437" t="s">
        <v>51</v>
      </c>
      <c r="C22" s="401"/>
      <c r="D22" s="401"/>
      <c r="E22" s="401"/>
      <c r="F22" s="401"/>
      <c r="G22" s="401" t="s">
        <v>122</v>
      </c>
      <c r="H22" s="401"/>
      <c r="I22" s="401"/>
      <c r="J22" s="182">
        <v>2585.1799999999998</v>
      </c>
      <c r="L22" s="133">
        <v>15</v>
      </c>
      <c r="M22" s="134"/>
    </row>
    <row r="23" spans="2:13" x14ac:dyDescent="0.25">
      <c r="B23" s="437" t="s">
        <v>53</v>
      </c>
      <c r="C23" s="401"/>
      <c r="D23" s="401"/>
      <c r="E23" s="401"/>
      <c r="F23" s="401"/>
      <c r="G23" s="401" t="s">
        <v>54</v>
      </c>
      <c r="H23" s="401"/>
      <c r="I23" s="401"/>
      <c r="J23" s="182">
        <v>200</v>
      </c>
      <c r="L23" s="133">
        <v>16</v>
      </c>
      <c r="M23" s="134"/>
    </row>
    <row r="24" spans="2:13" ht="15.75" thickBot="1" x14ac:dyDescent="0.3">
      <c r="B24" s="437" t="s">
        <v>55</v>
      </c>
      <c r="C24" s="401"/>
      <c r="D24" s="401"/>
      <c r="E24" s="401"/>
      <c r="F24" s="401"/>
      <c r="G24" s="362" t="s">
        <v>198</v>
      </c>
      <c r="H24" s="362"/>
      <c r="I24" s="362"/>
      <c r="J24" s="182">
        <v>150</v>
      </c>
      <c r="L24" s="133">
        <v>17</v>
      </c>
      <c r="M24" s="134"/>
    </row>
    <row r="25" spans="2:13" ht="16.5" thickBot="1" x14ac:dyDescent="0.3">
      <c r="B25" s="437" t="s">
        <v>57</v>
      </c>
      <c r="C25" s="401"/>
      <c r="D25" s="401"/>
      <c r="E25" s="401"/>
      <c r="F25" s="401"/>
      <c r="G25" s="401" t="s">
        <v>121</v>
      </c>
      <c r="H25" s="401"/>
      <c r="I25" s="401"/>
      <c r="J25" s="182">
        <v>350</v>
      </c>
      <c r="L25" s="417">
        <f>SUM(M8:M24)</f>
        <v>58345.72</v>
      </c>
      <c r="M25" s="418"/>
    </row>
    <row r="26" spans="2:13" x14ac:dyDescent="0.25">
      <c r="B26" s="437" t="s">
        <v>65</v>
      </c>
      <c r="C26" s="401"/>
      <c r="D26" s="401"/>
      <c r="E26" s="401"/>
      <c r="F26" s="401"/>
      <c r="G26" s="401" t="s">
        <v>63</v>
      </c>
      <c r="H26" s="401"/>
      <c r="I26" s="401"/>
      <c r="J26" s="182">
        <v>155.96</v>
      </c>
    </row>
    <row r="27" spans="2:13" x14ac:dyDescent="0.25">
      <c r="B27" s="437" t="s">
        <v>120</v>
      </c>
      <c r="C27" s="401"/>
      <c r="D27" s="401"/>
      <c r="E27" s="401"/>
      <c r="F27" s="401"/>
      <c r="G27" s="401" t="s">
        <v>199</v>
      </c>
      <c r="H27" s="401"/>
      <c r="I27" s="401"/>
      <c r="J27" s="182">
        <v>692</v>
      </c>
    </row>
    <row r="28" spans="2:13" x14ac:dyDescent="0.25">
      <c r="B28" s="438" t="s">
        <v>182</v>
      </c>
      <c r="C28" s="408"/>
      <c r="D28" s="408"/>
      <c r="E28" s="408"/>
      <c r="F28" s="409"/>
      <c r="G28" s="407" t="s">
        <v>183</v>
      </c>
      <c r="H28" s="408"/>
      <c r="I28" s="409"/>
      <c r="J28" s="182">
        <v>2868.3</v>
      </c>
    </row>
    <row r="29" spans="2:13" x14ac:dyDescent="0.25">
      <c r="B29" s="373" t="s">
        <v>111</v>
      </c>
      <c r="C29" s="374"/>
      <c r="D29" s="374"/>
      <c r="E29" s="374"/>
      <c r="F29" s="375"/>
      <c r="G29" s="415" t="s">
        <v>192</v>
      </c>
      <c r="H29" s="374"/>
      <c r="I29" s="375"/>
      <c r="J29" s="182">
        <v>554</v>
      </c>
    </row>
    <row r="30" spans="2:13" x14ac:dyDescent="0.25">
      <c r="B30" s="437" t="s">
        <v>179</v>
      </c>
      <c r="C30" s="401"/>
      <c r="D30" s="401"/>
      <c r="E30" s="401"/>
      <c r="F30" s="401"/>
      <c r="G30" s="401" t="s">
        <v>180</v>
      </c>
      <c r="H30" s="401"/>
      <c r="I30" s="401"/>
      <c r="J30" s="182">
        <v>1650</v>
      </c>
    </row>
    <row r="31" spans="2:13" x14ac:dyDescent="0.25">
      <c r="B31" s="437" t="s">
        <v>181</v>
      </c>
      <c r="C31" s="401"/>
      <c r="D31" s="401"/>
      <c r="E31" s="401"/>
      <c r="F31" s="401"/>
      <c r="G31" s="401" t="s">
        <v>180</v>
      </c>
      <c r="H31" s="401"/>
      <c r="I31" s="401"/>
      <c r="J31" s="182">
        <v>1650</v>
      </c>
    </row>
    <row r="32" spans="2:13" x14ac:dyDescent="0.25">
      <c r="B32" s="373" t="s">
        <v>185</v>
      </c>
      <c r="C32" s="374"/>
      <c r="D32" s="374"/>
      <c r="E32" s="374"/>
      <c r="F32" s="375"/>
      <c r="G32" s="401" t="s">
        <v>184</v>
      </c>
      <c r="H32" s="401"/>
      <c r="I32" s="401"/>
      <c r="J32" s="182">
        <v>2200</v>
      </c>
    </row>
    <row r="33" spans="2:10" x14ac:dyDescent="0.25">
      <c r="B33" s="373" t="s">
        <v>19</v>
      </c>
      <c r="C33" s="374"/>
      <c r="D33" s="374"/>
      <c r="E33" s="374"/>
      <c r="F33" s="375"/>
      <c r="G33" s="401" t="s">
        <v>184</v>
      </c>
      <c r="H33" s="401"/>
      <c r="I33" s="401"/>
      <c r="J33" s="182">
        <v>2200</v>
      </c>
    </row>
    <row r="34" spans="2:10" x14ac:dyDescent="0.25">
      <c r="B34" s="373" t="s">
        <v>186</v>
      </c>
      <c r="C34" s="374"/>
      <c r="D34" s="374"/>
      <c r="E34" s="374"/>
      <c r="F34" s="375"/>
      <c r="G34" s="401" t="s">
        <v>184</v>
      </c>
      <c r="H34" s="401"/>
      <c r="I34" s="401"/>
      <c r="J34" s="182">
        <v>2200</v>
      </c>
    </row>
    <row r="35" spans="2:10" x14ac:dyDescent="0.25">
      <c r="B35" s="373" t="s">
        <v>187</v>
      </c>
      <c r="C35" s="374"/>
      <c r="D35" s="374"/>
      <c r="E35" s="374"/>
      <c r="F35" s="375"/>
      <c r="G35" s="401" t="s">
        <v>184</v>
      </c>
      <c r="H35" s="401"/>
      <c r="I35" s="401"/>
      <c r="J35" s="182">
        <v>2200</v>
      </c>
    </row>
    <row r="36" spans="2:10" x14ac:dyDescent="0.25">
      <c r="B36" s="373" t="s">
        <v>188</v>
      </c>
      <c r="C36" s="374"/>
      <c r="D36" s="374"/>
      <c r="E36" s="374"/>
      <c r="F36" s="375"/>
      <c r="G36" s="401" t="s">
        <v>184</v>
      </c>
      <c r="H36" s="401"/>
      <c r="I36" s="401"/>
      <c r="J36" s="182">
        <v>2200</v>
      </c>
    </row>
    <row r="37" spans="2:10" x14ac:dyDescent="0.25">
      <c r="B37" s="373" t="s">
        <v>189</v>
      </c>
      <c r="C37" s="374"/>
      <c r="D37" s="374"/>
      <c r="E37" s="374"/>
      <c r="F37" s="375"/>
      <c r="G37" s="401" t="s">
        <v>184</v>
      </c>
      <c r="H37" s="401"/>
      <c r="I37" s="401"/>
      <c r="J37" s="182">
        <v>2200</v>
      </c>
    </row>
    <row r="38" spans="2:10" x14ac:dyDescent="0.25">
      <c r="B38" s="373" t="s">
        <v>190</v>
      </c>
      <c r="C38" s="374"/>
      <c r="D38" s="374"/>
      <c r="E38" s="374"/>
      <c r="F38" s="375"/>
      <c r="G38" s="401" t="s">
        <v>184</v>
      </c>
      <c r="H38" s="401"/>
      <c r="I38" s="401"/>
      <c r="J38" s="182">
        <v>2200</v>
      </c>
    </row>
    <row r="39" spans="2:10" x14ac:dyDescent="0.25">
      <c r="B39" s="373" t="s">
        <v>191</v>
      </c>
      <c r="C39" s="374"/>
      <c r="D39" s="374"/>
      <c r="E39" s="374"/>
      <c r="F39" s="375"/>
      <c r="G39" s="401" t="s">
        <v>184</v>
      </c>
      <c r="H39" s="401"/>
      <c r="I39" s="401"/>
      <c r="J39" s="182">
        <v>2200</v>
      </c>
    </row>
    <row r="40" spans="2:10" x14ac:dyDescent="0.25">
      <c r="B40" s="437" t="s">
        <v>16</v>
      </c>
      <c r="C40" s="401"/>
      <c r="D40" s="401"/>
      <c r="E40" s="401"/>
      <c r="F40" s="401"/>
      <c r="G40" s="401" t="s">
        <v>47</v>
      </c>
      <c r="H40" s="401"/>
      <c r="I40" s="401"/>
      <c r="J40" s="182">
        <v>1212</v>
      </c>
    </row>
    <row r="41" spans="2:10" x14ac:dyDescent="0.25">
      <c r="B41" s="438" t="s">
        <v>17</v>
      </c>
      <c r="C41" s="408"/>
      <c r="D41" s="408"/>
      <c r="E41" s="408"/>
      <c r="F41" s="409"/>
      <c r="G41" s="415" t="s">
        <v>48</v>
      </c>
      <c r="H41" s="374"/>
      <c r="I41" s="375"/>
      <c r="J41" s="182">
        <v>1212</v>
      </c>
    </row>
    <row r="42" spans="2:10" x14ac:dyDescent="0.25">
      <c r="B42" s="438" t="s">
        <v>18</v>
      </c>
      <c r="C42" s="408"/>
      <c r="D42" s="408"/>
      <c r="E42" s="408"/>
      <c r="F42" s="409"/>
      <c r="G42" s="415" t="s">
        <v>49</v>
      </c>
      <c r="H42" s="374"/>
      <c r="I42" s="375"/>
      <c r="J42" s="182">
        <v>1018.84</v>
      </c>
    </row>
    <row r="43" spans="2:10" x14ac:dyDescent="0.25">
      <c r="B43" s="438" t="s">
        <v>19</v>
      </c>
      <c r="C43" s="408"/>
      <c r="D43" s="408"/>
      <c r="E43" s="408"/>
      <c r="F43" s="409"/>
      <c r="G43" s="415" t="s">
        <v>49</v>
      </c>
      <c r="H43" s="374"/>
      <c r="I43" s="375"/>
      <c r="J43" s="182">
        <v>3473.52</v>
      </c>
    </row>
    <row r="44" spans="2:10" x14ac:dyDescent="0.25">
      <c r="B44" s="437" t="s">
        <v>20</v>
      </c>
      <c r="C44" s="401"/>
      <c r="D44" s="401"/>
      <c r="E44" s="401"/>
      <c r="F44" s="401"/>
      <c r="G44" s="401" t="s">
        <v>50</v>
      </c>
      <c r="H44" s="401"/>
      <c r="I44" s="401"/>
      <c r="J44" s="183">
        <v>120</v>
      </c>
    </row>
    <row r="45" spans="2:10" ht="15.75" thickBot="1" x14ac:dyDescent="0.3">
      <c r="B45" s="370" t="s">
        <v>58</v>
      </c>
      <c r="C45" s="371"/>
      <c r="D45" s="371"/>
      <c r="E45" s="371"/>
      <c r="F45" s="371"/>
      <c r="G45" s="371"/>
      <c r="H45" s="371"/>
      <c r="I45" s="372"/>
      <c r="J45" s="184">
        <f>SUM(J21:J44)</f>
        <v>41813.749999999993</v>
      </c>
    </row>
    <row r="46" spans="2:10" ht="2.25" customHeight="1" thickBot="1" x14ac:dyDescent="0.3">
      <c r="B46" s="212"/>
      <c r="C46" s="175"/>
      <c r="D46" s="175"/>
      <c r="E46" s="175"/>
      <c r="F46" s="175"/>
      <c r="G46" s="175"/>
      <c r="H46" s="175"/>
      <c r="I46" s="175"/>
      <c r="J46" s="175"/>
    </row>
    <row r="47" spans="2:10" x14ac:dyDescent="0.25">
      <c r="B47" s="358" t="s">
        <v>104</v>
      </c>
      <c r="C47" s="359"/>
      <c r="D47" s="359"/>
      <c r="E47" s="359"/>
      <c r="F47" s="359"/>
      <c r="G47" s="359" t="s">
        <v>22</v>
      </c>
      <c r="H47" s="359"/>
      <c r="I47" s="360"/>
      <c r="J47" s="185">
        <f>'AGO 2022'!J62</f>
        <v>112508.42000000001</v>
      </c>
    </row>
    <row r="48" spans="2:10" x14ac:dyDescent="0.25">
      <c r="B48" s="367" t="s">
        <v>23</v>
      </c>
      <c r="C48" s="368"/>
      <c r="D48" s="368"/>
      <c r="E48" s="368"/>
      <c r="F48" s="368"/>
      <c r="G48" s="368" t="s">
        <v>25</v>
      </c>
      <c r="H48" s="368"/>
      <c r="I48" s="380"/>
      <c r="J48" s="186">
        <f>J71</f>
        <v>115099.34</v>
      </c>
    </row>
    <row r="49" spans="2:11" ht="15.75" thickBot="1" x14ac:dyDescent="0.3">
      <c r="B49" s="381" t="s">
        <v>24</v>
      </c>
      <c r="C49" s="382"/>
      <c r="D49" s="382"/>
      <c r="E49" s="382"/>
      <c r="F49" s="382"/>
      <c r="G49" s="382" t="s">
        <v>26</v>
      </c>
      <c r="H49" s="382"/>
      <c r="I49" s="383"/>
      <c r="J49" s="188">
        <v>0</v>
      </c>
    </row>
    <row r="50" spans="2:11" ht="2.25" customHeight="1" thickBot="1" x14ac:dyDescent="0.3">
      <c r="B50" s="212"/>
      <c r="C50" s="175"/>
      <c r="D50" s="175"/>
      <c r="E50" s="175"/>
      <c r="F50" s="175"/>
      <c r="G50" s="175"/>
      <c r="H50" s="175"/>
      <c r="I50" s="175"/>
      <c r="J50" s="175"/>
    </row>
    <row r="51" spans="2:11" x14ac:dyDescent="0.25">
      <c r="B51" s="384" t="s">
        <v>27</v>
      </c>
      <c r="C51" s="385"/>
      <c r="D51" s="385"/>
      <c r="E51" s="385"/>
      <c r="F51" s="385"/>
      <c r="G51" s="385"/>
      <c r="H51" s="385"/>
      <c r="I51" s="386"/>
      <c r="J51" s="169" t="s">
        <v>12</v>
      </c>
    </row>
    <row r="52" spans="2:11" x14ac:dyDescent="0.25">
      <c r="B52" s="373" t="s">
        <v>28</v>
      </c>
      <c r="C52" s="374"/>
      <c r="D52" s="374"/>
      <c r="E52" s="374"/>
      <c r="F52" s="374"/>
      <c r="G52" s="374"/>
      <c r="H52" s="374"/>
      <c r="I52" s="375"/>
      <c r="J52" s="179">
        <f>I77</f>
        <v>156647.79999999999</v>
      </c>
    </row>
    <row r="53" spans="2:11" x14ac:dyDescent="0.25">
      <c r="B53" s="373" t="s">
        <v>29</v>
      </c>
      <c r="C53" s="374"/>
      <c r="D53" s="374"/>
      <c r="E53" s="374"/>
      <c r="F53" s="374"/>
      <c r="G53" s="374"/>
      <c r="H53" s="374"/>
      <c r="I53" s="375"/>
      <c r="J53" s="179">
        <f>I71</f>
        <v>10025972.24</v>
      </c>
    </row>
    <row r="54" spans="2:11" x14ac:dyDescent="0.25">
      <c r="B54" s="373" t="s">
        <v>30</v>
      </c>
      <c r="C54" s="374"/>
      <c r="D54" s="374"/>
      <c r="E54" s="374"/>
      <c r="F54" s="374"/>
      <c r="G54" s="374"/>
      <c r="H54" s="374"/>
      <c r="I54" s="375"/>
      <c r="J54" s="179">
        <f>I74</f>
        <v>3510377.5700000003</v>
      </c>
    </row>
    <row r="55" spans="2:11" x14ac:dyDescent="0.25">
      <c r="B55" s="373" t="s">
        <v>31</v>
      </c>
      <c r="C55" s="374"/>
      <c r="D55" s="374"/>
      <c r="E55" s="374"/>
      <c r="F55" s="374"/>
      <c r="G55" s="374"/>
      <c r="H55" s="374"/>
      <c r="I55" s="375"/>
      <c r="J55" s="179">
        <f>J83</f>
        <v>0</v>
      </c>
    </row>
    <row r="56" spans="2:11" x14ac:dyDescent="0.25">
      <c r="B56" s="373" t="s">
        <v>32</v>
      </c>
      <c r="C56" s="374"/>
      <c r="D56" s="374"/>
      <c r="E56" s="374"/>
      <c r="F56" s="374"/>
      <c r="G56" s="374"/>
      <c r="H56" s="374"/>
      <c r="I56" s="375"/>
      <c r="J56" s="179">
        <v>0</v>
      </c>
    </row>
    <row r="57" spans="2:11" ht="15.75" thickBot="1" x14ac:dyDescent="0.3">
      <c r="B57" s="294" t="s">
        <v>33</v>
      </c>
      <c r="C57" s="295"/>
      <c r="D57" s="295"/>
      <c r="E57" s="295"/>
      <c r="F57" s="295"/>
      <c r="G57" s="295"/>
      <c r="H57" s="295"/>
      <c r="I57" s="296"/>
      <c r="J57" s="237">
        <f>SUM(J52:J56)</f>
        <v>13692997.610000001</v>
      </c>
    </row>
    <row r="58" spans="2:11" ht="3" customHeight="1" thickBot="1" x14ac:dyDescent="0.3">
      <c r="B58" s="212"/>
      <c r="C58" s="212"/>
      <c r="D58" s="212"/>
      <c r="E58" s="212"/>
      <c r="F58" s="212"/>
      <c r="G58" s="212"/>
      <c r="H58" s="212"/>
      <c r="I58" s="212"/>
      <c r="J58" s="212"/>
    </row>
    <row r="59" spans="2:11" ht="14.25" customHeight="1" thickBot="1" x14ac:dyDescent="0.3">
      <c r="B59" s="441" t="s">
        <v>153</v>
      </c>
      <c r="C59" s="441"/>
      <c r="D59" s="441"/>
      <c r="E59" s="441"/>
      <c r="F59" s="441"/>
      <c r="G59" s="441"/>
      <c r="H59" s="441"/>
      <c r="I59" s="441"/>
      <c r="J59" s="167">
        <f>J71+J74+J77</f>
        <v>161077.49</v>
      </c>
    </row>
    <row r="60" spans="2:11" x14ac:dyDescent="0.25">
      <c r="B60" s="212"/>
      <c r="C60" s="213"/>
      <c r="D60" s="213"/>
      <c r="E60" s="213"/>
      <c r="F60" s="213"/>
      <c r="G60" s="213"/>
      <c r="H60" s="213"/>
      <c r="I60" s="213"/>
      <c r="J60" s="213"/>
    </row>
    <row r="61" spans="2:11" ht="18" x14ac:dyDescent="0.25">
      <c r="B61" s="379" t="s">
        <v>272</v>
      </c>
      <c r="C61" s="379"/>
      <c r="D61" s="379"/>
      <c r="E61" s="379"/>
      <c r="F61" s="379"/>
      <c r="G61" s="379"/>
      <c r="H61" s="379"/>
      <c r="I61" s="379"/>
      <c r="J61" s="379"/>
    </row>
    <row r="62" spans="2:11" ht="16.5" thickBot="1" x14ac:dyDescent="0.3">
      <c r="B62" s="175"/>
      <c r="C62" s="191"/>
      <c r="D62" s="191"/>
      <c r="E62" s="175"/>
      <c r="F62" s="175"/>
      <c r="G62" s="175"/>
      <c r="H62" s="175"/>
      <c r="I62" s="190" t="s">
        <v>204</v>
      </c>
      <c r="J62" s="190" t="s">
        <v>236</v>
      </c>
      <c r="K62" s="45"/>
    </row>
    <row r="63" spans="2:11" ht="15.75" x14ac:dyDescent="0.25">
      <c r="B63" s="192">
        <v>1</v>
      </c>
      <c r="C63" s="387" t="s">
        <v>66</v>
      </c>
      <c r="D63" s="387"/>
      <c r="E63" s="387"/>
      <c r="F63" s="422" t="s">
        <v>34</v>
      </c>
      <c r="G63" s="423"/>
      <c r="H63" s="424"/>
      <c r="I63" s="193">
        <v>893944.88</v>
      </c>
      <c r="J63" s="209">
        <v>13180.13</v>
      </c>
      <c r="K63" s="60"/>
    </row>
    <row r="64" spans="2:11" ht="15.75" x14ac:dyDescent="0.25">
      <c r="B64" s="177">
        <v>2</v>
      </c>
      <c r="C64" s="389" t="s">
        <v>66</v>
      </c>
      <c r="D64" s="389"/>
      <c r="E64" s="389"/>
      <c r="F64" s="392" t="s">
        <v>35</v>
      </c>
      <c r="G64" s="393"/>
      <c r="H64" s="394"/>
      <c r="I64" s="195">
        <v>925267.74</v>
      </c>
      <c r="J64" s="197">
        <v>21459.72</v>
      </c>
      <c r="K64" s="60"/>
    </row>
    <row r="65" spans="2:11" ht="15.75" x14ac:dyDescent="0.25">
      <c r="B65" s="177">
        <v>3</v>
      </c>
      <c r="C65" s="389" t="s">
        <v>66</v>
      </c>
      <c r="D65" s="389"/>
      <c r="E65" s="389"/>
      <c r="F65" s="392" t="s">
        <v>36</v>
      </c>
      <c r="G65" s="393"/>
      <c r="H65" s="394"/>
      <c r="I65" s="195">
        <v>1551679.81</v>
      </c>
      <c r="J65" s="197">
        <v>7874.14</v>
      </c>
      <c r="K65" s="60"/>
    </row>
    <row r="66" spans="2:11" ht="15.75" x14ac:dyDescent="0.25">
      <c r="B66" s="177">
        <v>4</v>
      </c>
      <c r="C66" s="389" t="s">
        <v>66</v>
      </c>
      <c r="D66" s="389"/>
      <c r="E66" s="389"/>
      <c r="F66" s="392" t="s">
        <v>37</v>
      </c>
      <c r="G66" s="393"/>
      <c r="H66" s="394"/>
      <c r="I66" s="195">
        <v>1204631.02</v>
      </c>
      <c r="J66" s="197">
        <v>12963.57</v>
      </c>
      <c r="K66" s="60"/>
    </row>
    <row r="67" spans="2:11" ht="15.75" x14ac:dyDescent="0.25">
      <c r="B67" s="177">
        <v>5</v>
      </c>
      <c r="C67" s="389" t="s">
        <v>66</v>
      </c>
      <c r="D67" s="389"/>
      <c r="E67" s="389"/>
      <c r="F67" s="392" t="s">
        <v>38</v>
      </c>
      <c r="G67" s="393"/>
      <c r="H67" s="394"/>
      <c r="I67" s="195">
        <v>734800.46</v>
      </c>
      <c r="J67" s="197">
        <v>3125.26</v>
      </c>
      <c r="K67" s="60"/>
    </row>
    <row r="68" spans="2:11" ht="15.75" x14ac:dyDescent="0.25">
      <c r="B68" s="177">
        <v>6</v>
      </c>
      <c r="C68" s="389" t="s">
        <v>66</v>
      </c>
      <c r="D68" s="389"/>
      <c r="E68" s="389"/>
      <c r="F68" s="392" t="s">
        <v>39</v>
      </c>
      <c r="G68" s="393"/>
      <c r="H68" s="394"/>
      <c r="I68" s="195">
        <v>1817474.8</v>
      </c>
      <c r="J68" s="197">
        <v>19866.25</v>
      </c>
      <c r="K68" s="60"/>
    </row>
    <row r="69" spans="2:11" ht="15.75" x14ac:dyDescent="0.25">
      <c r="B69" s="177">
        <v>7</v>
      </c>
      <c r="C69" s="389" t="s">
        <v>66</v>
      </c>
      <c r="D69" s="389"/>
      <c r="E69" s="389"/>
      <c r="F69" s="392" t="s">
        <v>40</v>
      </c>
      <c r="G69" s="393"/>
      <c r="H69" s="394"/>
      <c r="I69" s="195">
        <v>2250831.75</v>
      </c>
      <c r="J69" s="197">
        <v>27601.45</v>
      </c>
      <c r="K69" s="60"/>
    </row>
    <row r="70" spans="2:11" ht="15.75" x14ac:dyDescent="0.25">
      <c r="B70" s="177">
        <v>8</v>
      </c>
      <c r="C70" s="389" t="s">
        <v>66</v>
      </c>
      <c r="D70" s="389"/>
      <c r="E70" s="389"/>
      <c r="F70" s="392" t="s">
        <v>41</v>
      </c>
      <c r="G70" s="393"/>
      <c r="H70" s="394"/>
      <c r="I70" s="195">
        <v>647341.78</v>
      </c>
      <c r="J70" s="197">
        <v>9028.82</v>
      </c>
      <c r="K70" s="60"/>
    </row>
    <row r="71" spans="2:11" ht="15.75" x14ac:dyDescent="0.25">
      <c r="B71" s="434" t="s">
        <v>58</v>
      </c>
      <c r="C71" s="435"/>
      <c r="D71" s="435"/>
      <c r="E71" s="435"/>
      <c r="F71" s="435"/>
      <c r="G71" s="435"/>
      <c r="H71" s="435"/>
      <c r="I71" s="204">
        <f>SUM(I63:I70)</f>
        <v>10025972.24</v>
      </c>
      <c r="J71" s="205">
        <f>SUM(J63:J70)</f>
        <v>115099.34</v>
      </c>
      <c r="K71" s="158"/>
    </row>
    <row r="72" spans="2:11" ht="15.75" x14ac:dyDescent="0.25">
      <c r="B72" s="177">
        <v>9</v>
      </c>
      <c r="C72" s="368" t="s">
        <v>67</v>
      </c>
      <c r="D72" s="368"/>
      <c r="E72" s="368"/>
      <c r="F72" s="392" t="s">
        <v>44</v>
      </c>
      <c r="G72" s="393"/>
      <c r="H72" s="394"/>
      <c r="I72" s="195">
        <v>1607159.49</v>
      </c>
      <c r="J72" s="197">
        <v>22977.75</v>
      </c>
      <c r="K72" s="60"/>
    </row>
    <row r="73" spans="2:11" ht="15.75" x14ac:dyDescent="0.25">
      <c r="B73" s="177">
        <v>10</v>
      </c>
      <c r="C73" s="368" t="s">
        <v>67</v>
      </c>
      <c r="D73" s="368"/>
      <c r="E73" s="368"/>
      <c r="F73" s="392" t="s">
        <v>43</v>
      </c>
      <c r="G73" s="393"/>
      <c r="H73" s="394"/>
      <c r="I73" s="195">
        <v>1903218.08</v>
      </c>
      <c r="J73" s="197">
        <v>21219.64</v>
      </c>
      <c r="K73" s="60"/>
    </row>
    <row r="74" spans="2:11" ht="15.75" x14ac:dyDescent="0.25">
      <c r="B74" s="434" t="s">
        <v>58</v>
      </c>
      <c r="C74" s="435"/>
      <c r="D74" s="435"/>
      <c r="E74" s="435"/>
      <c r="F74" s="435"/>
      <c r="G74" s="435"/>
      <c r="H74" s="435"/>
      <c r="I74" s="204">
        <f>SUM(I72:I73)</f>
        <v>3510377.5700000003</v>
      </c>
      <c r="J74" s="205">
        <f>SUM(J72:J73)</f>
        <v>44197.39</v>
      </c>
      <c r="K74" s="158"/>
    </row>
    <row r="75" spans="2:11" ht="15.75" x14ac:dyDescent="0.25">
      <c r="B75" s="177">
        <v>11</v>
      </c>
      <c r="C75" s="368" t="s">
        <v>68</v>
      </c>
      <c r="D75" s="368"/>
      <c r="E75" s="368"/>
      <c r="F75" s="392" t="s">
        <v>59</v>
      </c>
      <c r="G75" s="393"/>
      <c r="H75" s="394"/>
      <c r="I75" s="195">
        <v>11054.55</v>
      </c>
      <c r="J75" s="197">
        <v>119.48</v>
      </c>
      <c r="K75" s="60"/>
    </row>
    <row r="76" spans="2:11" ht="15.75" x14ac:dyDescent="0.25">
      <c r="B76" s="177">
        <v>12</v>
      </c>
      <c r="C76" s="368" t="s">
        <v>68</v>
      </c>
      <c r="D76" s="368"/>
      <c r="E76" s="368"/>
      <c r="F76" s="392" t="s">
        <v>60</v>
      </c>
      <c r="G76" s="393"/>
      <c r="H76" s="394"/>
      <c r="I76" s="195">
        <v>145593.25</v>
      </c>
      <c r="J76" s="197">
        <v>1661.28</v>
      </c>
      <c r="K76" s="60"/>
    </row>
    <row r="77" spans="2:11" ht="16.5" thickBot="1" x14ac:dyDescent="0.3">
      <c r="B77" s="410" t="s">
        <v>58</v>
      </c>
      <c r="C77" s="411"/>
      <c r="D77" s="411"/>
      <c r="E77" s="411"/>
      <c r="F77" s="411"/>
      <c r="G77" s="411"/>
      <c r="H77" s="412"/>
      <c r="I77" s="206">
        <f>SUM(I75:I76)</f>
        <v>156647.79999999999</v>
      </c>
      <c r="J77" s="207">
        <f>SUM(J75:J76)</f>
        <v>1780.76</v>
      </c>
      <c r="K77" s="158"/>
    </row>
    <row r="78" spans="2:11" ht="15.75" thickBot="1" x14ac:dyDescent="0.3">
      <c r="B78" s="391" t="s">
        <v>70</v>
      </c>
      <c r="C78" s="391"/>
      <c r="D78" s="391"/>
      <c r="E78" s="391"/>
      <c r="F78" s="391"/>
      <c r="G78" s="391"/>
      <c r="H78" s="391"/>
      <c r="I78" s="391"/>
      <c r="J78" s="391"/>
      <c r="K78" s="1"/>
    </row>
    <row r="79" spans="2:11" ht="17.25" x14ac:dyDescent="0.3">
      <c r="B79" s="192">
        <v>1</v>
      </c>
      <c r="C79" s="387" t="s">
        <v>66</v>
      </c>
      <c r="D79" s="387"/>
      <c r="E79" s="387"/>
      <c r="F79" s="390" t="s">
        <v>42</v>
      </c>
      <c r="G79" s="390"/>
      <c r="H79" s="390"/>
      <c r="I79" s="390"/>
      <c r="J79" s="200">
        <v>0</v>
      </c>
      <c r="K79" s="47"/>
    </row>
    <row r="80" spans="2:11" x14ac:dyDescent="0.25">
      <c r="B80" s="177">
        <v>2</v>
      </c>
      <c r="C80" s="368" t="s">
        <v>67</v>
      </c>
      <c r="D80" s="368"/>
      <c r="E80" s="368"/>
      <c r="F80" s="368" t="s">
        <v>42</v>
      </c>
      <c r="G80" s="368"/>
      <c r="H80" s="368"/>
      <c r="I80" s="368"/>
      <c r="J80" s="201">
        <v>0</v>
      </c>
    </row>
    <row r="81" spans="2:10" x14ac:dyDescent="0.25">
      <c r="B81" s="177">
        <v>3</v>
      </c>
      <c r="C81" s="368" t="s">
        <v>68</v>
      </c>
      <c r="D81" s="368"/>
      <c r="E81" s="368"/>
      <c r="F81" s="368" t="s">
        <v>42</v>
      </c>
      <c r="G81" s="368"/>
      <c r="H81" s="368"/>
      <c r="I81" s="368"/>
      <c r="J81" s="201">
        <v>0</v>
      </c>
    </row>
    <row r="82" spans="2:10" x14ac:dyDescent="0.25">
      <c r="B82" s="202">
        <v>4</v>
      </c>
      <c r="C82" s="392" t="s">
        <v>73</v>
      </c>
      <c r="D82" s="393"/>
      <c r="E82" s="394"/>
      <c r="F82" s="368" t="s">
        <v>42</v>
      </c>
      <c r="G82" s="368"/>
      <c r="H82" s="368"/>
      <c r="I82" s="368"/>
      <c r="J82" s="201">
        <v>0</v>
      </c>
    </row>
    <row r="83" spans="2:10" ht="15.75" thickBot="1" x14ac:dyDescent="0.3">
      <c r="B83" s="187">
        <v>5</v>
      </c>
      <c r="C83" s="395" t="s">
        <v>71</v>
      </c>
      <c r="D83" s="395"/>
      <c r="E83" s="395"/>
      <c r="F83" s="382" t="s">
        <v>42</v>
      </c>
      <c r="G83" s="382"/>
      <c r="H83" s="382"/>
      <c r="I83" s="382"/>
      <c r="J83" s="203">
        <v>0</v>
      </c>
    </row>
    <row r="84" spans="2:10" ht="15.75" thickBot="1" x14ac:dyDescent="0.3">
      <c r="B84" s="118"/>
      <c r="C84" s="118"/>
      <c r="D84" s="118"/>
      <c r="E84" s="118"/>
      <c r="F84" s="118"/>
      <c r="G84" s="118"/>
      <c r="H84" s="118"/>
      <c r="I84" s="118"/>
      <c r="J84" s="118"/>
    </row>
    <row r="85" spans="2:10" x14ac:dyDescent="0.25">
      <c r="B85" s="442" t="s">
        <v>72</v>
      </c>
      <c r="C85" s="443"/>
      <c r="D85" s="443"/>
      <c r="E85" s="443"/>
      <c r="F85" s="443"/>
      <c r="G85" s="443"/>
      <c r="H85" s="443"/>
      <c r="I85" s="443"/>
      <c r="J85" s="444"/>
    </row>
    <row r="86" spans="2:10" ht="16.5" thickBot="1" x14ac:dyDescent="0.3">
      <c r="B86" s="402" t="s">
        <v>58</v>
      </c>
      <c r="C86" s="403"/>
      <c r="D86" s="403"/>
      <c r="E86" s="403"/>
      <c r="F86" s="403"/>
      <c r="G86" s="403"/>
      <c r="H86" s="403"/>
      <c r="I86" s="403"/>
      <c r="J86" s="24">
        <f>J71+J74+J77+J79+J80+J81+J83+J82</f>
        <v>161077.49</v>
      </c>
    </row>
  </sheetData>
  <mergeCells count="130">
    <mergeCell ref="B71:H71"/>
    <mergeCell ref="B74:H74"/>
    <mergeCell ref="B77:H77"/>
    <mergeCell ref="B9:H9"/>
    <mergeCell ref="G41:I41"/>
    <mergeCell ref="G42:I42"/>
    <mergeCell ref="G43:I43"/>
    <mergeCell ref="B45:I45"/>
    <mergeCell ref="L7:M7"/>
    <mergeCell ref="L25:M25"/>
    <mergeCell ref="C75:E75"/>
    <mergeCell ref="C76:E76"/>
    <mergeCell ref="C70:E70"/>
    <mergeCell ref="C72:E72"/>
    <mergeCell ref="C73:E73"/>
    <mergeCell ref="C67:E67"/>
    <mergeCell ref="C68:E68"/>
    <mergeCell ref="C69:E69"/>
    <mergeCell ref="C64:E64"/>
    <mergeCell ref="C65:E65"/>
    <mergeCell ref="C66:E66"/>
    <mergeCell ref="B55:I55"/>
    <mergeCell ref="B56:I56"/>
    <mergeCell ref="B57:I57"/>
    <mergeCell ref="C82:E82"/>
    <mergeCell ref="F82:I82"/>
    <mergeCell ref="C83:E83"/>
    <mergeCell ref="F83:I83"/>
    <mergeCell ref="B85:J85"/>
    <mergeCell ref="B86:I86"/>
    <mergeCell ref="B78:J78"/>
    <mergeCell ref="C79:E79"/>
    <mergeCell ref="F79:I79"/>
    <mergeCell ref="C80:E80"/>
    <mergeCell ref="F80:I80"/>
    <mergeCell ref="C81:E81"/>
    <mergeCell ref="F81:I81"/>
    <mergeCell ref="B61:J61"/>
    <mergeCell ref="C63:E63"/>
    <mergeCell ref="B49:F49"/>
    <mergeCell ref="G49:I49"/>
    <mergeCell ref="B51:I51"/>
    <mergeCell ref="B52:I52"/>
    <mergeCell ref="B53:I53"/>
    <mergeCell ref="B54:I54"/>
    <mergeCell ref="B59:I59"/>
    <mergeCell ref="B36:F36"/>
    <mergeCell ref="G36:I36"/>
    <mergeCell ref="B37:F37"/>
    <mergeCell ref="G37:I37"/>
    <mergeCell ref="B47:F47"/>
    <mergeCell ref="G47:I47"/>
    <mergeCell ref="B48:F48"/>
    <mergeCell ref="G48:I48"/>
    <mergeCell ref="B42:F42"/>
    <mergeCell ref="B43:F43"/>
    <mergeCell ref="B44:F44"/>
    <mergeCell ref="G44:I44"/>
    <mergeCell ref="B39:F39"/>
    <mergeCell ref="G39:I39"/>
    <mergeCell ref="B40:F40"/>
    <mergeCell ref="G40:I40"/>
    <mergeCell ref="B41:F41"/>
    <mergeCell ref="B30:F30"/>
    <mergeCell ref="G30:I30"/>
    <mergeCell ref="B31:F31"/>
    <mergeCell ref="G31:I31"/>
    <mergeCell ref="B33:F33"/>
    <mergeCell ref="G33:I33"/>
    <mergeCell ref="B34:F34"/>
    <mergeCell ref="G34:I34"/>
    <mergeCell ref="B35:F35"/>
    <mergeCell ref="G35:I35"/>
    <mergeCell ref="B1:J1"/>
    <mergeCell ref="B2:J2"/>
    <mergeCell ref="B3:J3"/>
    <mergeCell ref="B4:J4"/>
    <mergeCell ref="B5:H5"/>
    <mergeCell ref="B15:I15"/>
    <mergeCell ref="B17:J17"/>
    <mergeCell ref="B6:H6"/>
    <mergeCell ref="B18:F18"/>
    <mergeCell ref="G18:I18"/>
    <mergeCell ref="B8:I8"/>
    <mergeCell ref="B10:I10"/>
    <mergeCell ref="B12:I12"/>
    <mergeCell ref="B13:I13"/>
    <mergeCell ref="B14:I14"/>
    <mergeCell ref="B11:I11"/>
    <mergeCell ref="I5:J5"/>
    <mergeCell ref="I6:J6"/>
    <mergeCell ref="B7:I7"/>
    <mergeCell ref="B19:F19"/>
    <mergeCell ref="G19:I19"/>
    <mergeCell ref="B23:F23"/>
    <mergeCell ref="G23:I23"/>
    <mergeCell ref="B24:F24"/>
    <mergeCell ref="G24:I24"/>
    <mergeCell ref="B25:F25"/>
    <mergeCell ref="G25:I25"/>
    <mergeCell ref="B20:F20"/>
    <mergeCell ref="G20:I20"/>
    <mergeCell ref="B21:F21"/>
    <mergeCell ref="G21:I21"/>
    <mergeCell ref="B22:F22"/>
    <mergeCell ref="G22:I22"/>
    <mergeCell ref="F68:H68"/>
    <mergeCell ref="F69:H69"/>
    <mergeCell ref="F70:H70"/>
    <mergeCell ref="F72:H72"/>
    <mergeCell ref="F73:H73"/>
    <mergeCell ref="F75:H75"/>
    <mergeCell ref="F76:H76"/>
    <mergeCell ref="B26:F26"/>
    <mergeCell ref="G26:I26"/>
    <mergeCell ref="B32:F32"/>
    <mergeCell ref="G32:I32"/>
    <mergeCell ref="F63:H63"/>
    <mergeCell ref="F64:H64"/>
    <mergeCell ref="F65:H65"/>
    <mergeCell ref="F66:H66"/>
    <mergeCell ref="F67:H67"/>
    <mergeCell ref="B38:F38"/>
    <mergeCell ref="G38:I38"/>
    <mergeCell ref="B27:F27"/>
    <mergeCell ref="G27:I27"/>
    <mergeCell ref="B28:F28"/>
    <mergeCell ref="G28:I28"/>
    <mergeCell ref="B29:F29"/>
    <mergeCell ref="G29:I29"/>
  </mergeCells>
  <pageMargins left="0.11811023622047245" right="0.11811023622047245" top="3.937007874015748E-2" bottom="3.937007874015748E-2" header="0.31496062992125984" footer="0.31496062992125984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81"/>
  <sheetViews>
    <sheetView workbookViewId="0">
      <selection activeCell="N17" sqref="N17"/>
    </sheetView>
  </sheetViews>
  <sheetFormatPr defaultRowHeight="15" x14ac:dyDescent="0.25"/>
  <cols>
    <col min="1" max="1" width="2.140625" customWidth="1"/>
    <col min="2" max="2" width="3.7109375" customWidth="1"/>
    <col min="3" max="4" width="9" customWidth="1"/>
    <col min="6" max="6" width="5.85546875" customWidth="1"/>
    <col min="7" max="7" width="2.42578125" customWidth="1"/>
    <col min="8" max="8" width="17.7109375" customWidth="1"/>
    <col min="9" max="10" width="20" customWidth="1"/>
    <col min="11" max="11" width="5.28515625" customWidth="1"/>
    <col min="12" max="12" width="4.140625" customWidth="1"/>
    <col min="13" max="13" width="18.42578125" customWidth="1"/>
  </cols>
  <sheetData>
    <row r="1" spans="2:13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3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3" ht="20.25" x14ac:dyDescent="0.3">
      <c r="B3" s="263" t="s">
        <v>171</v>
      </c>
      <c r="C3" s="263"/>
      <c r="D3" s="263"/>
      <c r="E3" s="263"/>
      <c r="F3" s="263"/>
      <c r="G3" s="263"/>
      <c r="H3" s="263"/>
      <c r="I3" s="263"/>
      <c r="J3" s="263"/>
    </row>
    <row r="4" spans="2:13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3" ht="18.75" x14ac:dyDescent="0.3">
      <c r="B5" s="351" t="s">
        <v>81</v>
      </c>
      <c r="C5" s="351"/>
      <c r="D5" s="351"/>
      <c r="E5" s="351"/>
      <c r="F5" s="351"/>
      <c r="G5" s="351"/>
      <c r="H5" s="351"/>
      <c r="I5" s="364">
        <f>'SET 2022'!J57</f>
        <v>13692997.610000001</v>
      </c>
      <c r="J5" s="364"/>
    </row>
    <row r="6" spans="2:13" ht="18" customHeight="1" thickBot="1" x14ac:dyDescent="0.35">
      <c r="B6" s="352" t="s">
        <v>148</v>
      </c>
      <c r="C6" s="352"/>
      <c r="D6" s="352"/>
      <c r="E6" s="352"/>
      <c r="F6" s="352"/>
      <c r="G6" s="352"/>
      <c r="H6" s="352"/>
      <c r="I6" s="428">
        <f>J52</f>
        <v>14220931.689999999</v>
      </c>
      <c r="J6" s="428"/>
    </row>
    <row r="7" spans="2:13" x14ac:dyDescent="0.25">
      <c r="B7" s="358" t="s">
        <v>3</v>
      </c>
      <c r="C7" s="359"/>
      <c r="D7" s="359"/>
      <c r="E7" s="359"/>
      <c r="F7" s="359"/>
      <c r="G7" s="359"/>
      <c r="H7" s="359"/>
      <c r="I7" s="359"/>
      <c r="J7" s="169" t="s">
        <v>12</v>
      </c>
      <c r="L7" s="416" t="s">
        <v>249</v>
      </c>
      <c r="M7" s="416"/>
    </row>
    <row r="8" spans="2:13" x14ac:dyDescent="0.25">
      <c r="B8" s="361" t="s">
        <v>85</v>
      </c>
      <c r="C8" s="362"/>
      <c r="D8" s="362"/>
      <c r="E8" s="362"/>
      <c r="F8" s="362"/>
      <c r="G8" s="362"/>
      <c r="H8" s="362"/>
      <c r="I8" s="362"/>
      <c r="J8" s="170">
        <f>'SET 2022'!J74</f>
        <v>44197.39</v>
      </c>
      <c r="L8" s="133">
        <v>1</v>
      </c>
      <c r="M8" s="134">
        <v>31447.21</v>
      </c>
    </row>
    <row r="9" spans="2:13" x14ac:dyDescent="0.25">
      <c r="B9" s="373" t="s">
        <v>62</v>
      </c>
      <c r="C9" s="374"/>
      <c r="D9" s="374"/>
      <c r="E9" s="374"/>
      <c r="F9" s="374"/>
      <c r="G9" s="374"/>
      <c r="H9" s="375"/>
      <c r="I9" s="170">
        <v>341200.37</v>
      </c>
      <c r="J9" s="172">
        <f>L25</f>
        <v>348417.37000000005</v>
      </c>
      <c r="L9" s="133">
        <v>2</v>
      </c>
      <c r="M9" s="134">
        <v>1581.14</v>
      </c>
    </row>
    <row r="10" spans="2:13" x14ac:dyDescent="0.25">
      <c r="B10" s="361" t="s">
        <v>257</v>
      </c>
      <c r="C10" s="362"/>
      <c r="D10" s="362"/>
      <c r="E10" s="362"/>
      <c r="F10" s="362"/>
      <c r="G10" s="362"/>
      <c r="H10" s="362"/>
      <c r="I10" s="362"/>
      <c r="J10" s="170">
        <v>2780.16</v>
      </c>
      <c r="L10" s="133">
        <v>3</v>
      </c>
      <c r="M10" s="134">
        <v>33419.620000000003</v>
      </c>
    </row>
    <row r="11" spans="2:13" x14ac:dyDescent="0.25">
      <c r="B11" s="361" t="s">
        <v>250</v>
      </c>
      <c r="C11" s="362"/>
      <c r="D11" s="362"/>
      <c r="E11" s="362"/>
      <c r="F11" s="362"/>
      <c r="G11" s="362"/>
      <c r="H11" s="362"/>
      <c r="I11" s="362"/>
      <c r="J11" s="170">
        <v>3509.27</v>
      </c>
      <c r="L11" s="133">
        <v>4</v>
      </c>
      <c r="M11" s="134">
        <v>1675.49</v>
      </c>
    </row>
    <row r="12" spans="2:13" x14ac:dyDescent="0.25">
      <c r="B12" s="361" t="s">
        <v>5</v>
      </c>
      <c r="C12" s="362"/>
      <c r="D12" s="362"/>
      <c r="E12" s="362"/>
      <c r="F12" s="362"/>
      <c r="G12" s="362"/>
      <c r="H12" s="362"/>
      <c r="I12" s="362"/>
      <c r="J12" s="170">
        <v>22006.07</v>
      </c>
      <c r="L12" s="133">
        <v>5</v>
      </c>
      <c r="M12" s="134">
        <v>54827.58</v>
      </c>
    </row>
    <row r="13" spans="2:13" x14ac:dyDescent="0.25">
      <c r="B13" s="361" t="s">
        <v>6</v>
      </c>
      <c r="C13" s="362"/>
      <c r="D13" s="362"/>
      <c r="E13" s="362"/>
      <c r="F13" s="362"/>
      <c r="G13" s="362"/>
      <c r="H13" s="362"/>
      <c r="I13" s="362"/>
      <c r="J13" s="172">
        <f>J69</f>
        <v>39431.660000000003</v>
      </c>
      <c r="L13" s="133">
        <v>6</v>
      </c>
      <c r="M13" s="134">
        <v>44905.87</v>
      </c>
    </row>
    <row r="14" spans="2:13" x14ac:dyDescent="0.25">
      <c r="B14" s="361" t="s">
        <v>7</v>
      </c>
      <c r="C14" s="362"/>
      <c r="D14" s="362"/>
      <c r="E14" s="362"/>
      <c r="F14" s="362"/>
      <c r="G14" s="362"/>
      <c r="H14" s="362"/>
      <c r="I14" s="362"/>
      <c r="J14" s="211">
        <v>0</v>
      </c>
      <c r="L14" s="133">
        <v>7</v>
      </c>
      <c r="M14" s="134">
        <v>59702.2</v>
      </c>
    </row>
    <row r="15" spans="2:13" ht="15.75" thickBot="1" x14ac:dyDescent="0.3">
      <c r="B15" s="356" t="s">
        <v>279</v>
      </c>
      <c r="C15" s="357"/>
      <c r="D15" s="357"/>
      <c r="E15" s="357"/>
      <c r="F15" s="357"/>
      <c r="G15" s="357"/>
      <c r="H15" s="357"/>
      <c r="I15" s="357"/>
      <c r="J15" s="174">
        <v>0</v>
      </c>
      <c r="L15" s="133">
        <v>8</v>
      </c>
      <c r="M15" s="134">
        <v>42493.45</v>
      </c>
    </row>
    <row r="16" spans="2:13" ht="15.75" thickBot="1" x14ac:dyDescent="0.3">
      <c r="B16" s="212"/>
      <c r="C16" s="175"/>
      <c r="D16" s="175"/>
      <c r="E16" s="175"/>
      <c r="F16" s="175"/>
      <c r="G16" s="175"/>
      <c r="H16" s="175"/>
      <c r="I16" s="175"/>
      <c r="J16" s="175"/>
      <c r="L16" s="133">
        <v>9</v>
      </c>
      <c r="M16" s="134">
        <v>2258.7800000000002</v>
      </c>
    </row>
    <row r="17" spans="2:13" x14ac:dyDescent="0.25">
      <c r="B17" s="358" t="s">
        <v>9</v>
      </c>
      <c r="C17" s="359"/>
      <c r="D17" s="359"/>
      <c r="E17" s="359"/>
      <c r="F17" s="359"/>
      <c r="G17" s="359"/>
      <c r="H17" s="359"/>
      <c r="I17" s="359"/>
      <c r="J17" s="360"/>
      <c r="L17" s="133">
        <v>10</v>
      </c>
      <c r="M17" s="134">
        <v>47787.5</v>
      </c>
    </row>
    <row r="18" spans="2:13" x14ac:dyDescent="0.25">
      <c r="B18" s="365" t="s">
        <v>10</v>
      </c>
      <c r="C18" s="366"/>
      <c r="D18" s="366"/>
      <c r="E18" s="366"/>
      <c r="F18" s="366"/>
      <c r="G18" s="366" t="s">
        <v>11</v>
      </c>
      <c r="H18" s="366"/>
      <c r="I18" s="366"/>
      <c r="J18" s="176" t="s">
        <v>12</v>
      </c>
      <c r="L18" s="133">
        <v>11</v>
      </c>
      <c r="M18" s="134">
        <v>11660.58</v>
      </c>
    </row>
    <row r="19" spans="2:13" x14ac:dyDescent="0.25">
      <c r="B19" s="367" t="s">
        <v>13</v>
      </c>
      <c r="C19" s="368"/>
      <c r="D19" s="368"/>
      <c r="E19" s="368"/>
      <c r="F19" s="368"/>
      <c r="G19" s="369">
        <v>44834</v>
      </c>
      <c r="H19" s="369"/>
      <c r="I19" s="369"/>
      <c r="J19" s="179">
        <f>'SET 2022'!J77</f>
        <v>1780.76</v>
      </c>
      <c r="L19" s="133">
        <v>12</v>
      </c>
      <c r="M19" s="134">
        <v>16657.95</v>
      </c>
    </row>
    <row r="20" spans="2:13" x14ac:dyDescent="0.25">
      <c r="B20" s="361" t="s">
        <v>14</v>
      </c>
      <c r="C20" s="362"/>
      <c r="D20" s="362"/>
      <c r="E20" s="362"/>
      <c r="F20" s="362"/>
      <c r="G20" s="362" t="s">
        <v>45</v>
      </c>
      <c r="H20" s="362"/>
      <c r="I20" s="362"/>
      <c r="J20" s="181">
        <f>J72</f>
        <v>1426.4499999999998</v>
      </c>
      <c r="L20" s="133">
        <v>13</v>
      </c>
      <c r="M20" s="134"/>
    </row>
    <row r="21" spans="2:13" x14ac:dyDescent="0.25">
      <c r="B21" s="361" t="s">
        <v>15</v>
      </c>
      <c r="C21" s="362"/>
      <c r="D21" s="362"/>
      <c r="E21" s="362"/>
      <c r="F21" s="362"/>
      <c r="G21" s="362" t="s">
        <v>46</v>
      </c>
      <c r="H21" s="362"/>
      <c r="I21" s="362"/>
      <c r="J21" s="182">
        <v>6321.95</v>
      </c>
      <c r="L21" s="133">
        <v>14</v>
      </c>
      <c r="M21" s="134"/>
    </row>
    <row r="22" spans="2:13" x14ac:dyDescent="0.25">
      <c r="B22" s="361" t="s">
        <v>51</v>
      </c>
      <c r="C22" s="362"/>
      <c r="D22" s="362"/>
      <c r="E22" s="362"/>
      <c r="F22" s="362"/>
      <c r="G22" s="362" t="s">
        <v>122</v>
      </c>
      <c r="H22" s="362"/>
      <c r="I22" s="362"/>
      <c r="J22" s="182">
        <v>2585.1799999999998</v>
      </c>
      <c r="L22" s="133">
        <v>15</v>
      </c>
      <c r="M22" s="134"/>
    </row>
    <row r="23" spans="2:13" x14ac:dyDescent="0.25">
      <c r="B23" s="361" t="s">
        <v>53</v>
      </c>
      <c r="C23" s="362"/>
      <c r="D23" s="362"/>
      <c r="E23" s="362"/>
      <c r="F23" s="362"/>
      <c r="G23" s="362" t="s">
        <v>54</v>
      </c>
      <c r="H23" s="362"/>
      <c r="I23" s="362"/>
      <c r="J23" s="182">
        <v>200</v>
      </c>
      <c r="L23" s="133">
        <v>16</v>
      </c>
      <c r="M23" s="134"/>
    </row>
    <row r="24" spans="2:13" ht="15.75" thickBot="1" x14ac:dyDescent="0.3">
      <c r="B24" s="361" t="s">
        <v>55</v>
      </c>
      <c r="C24" s="362"/>
      <c r="D24" s="362"/>
      <c r="E24" s="362"/>
      <c r="F24" s="362"/>
      <c r="G24" s="362" t="s">
        <v>198</v>
      </c>
      <c r="H24" s="362"/>
      <c r="I24" s="362"/>
      <c r="J24" s="182">
        <v>153.19</v>
      </c>
      <c r="L24" s="133">
        <v>17</v>
      </c>
      <c r="M24" s="134"/>
    </row>
    <row r="25" spans="2:13" ht="16.5" thickBot="1" x14ac:dyDescent="0.3">
      <c r="B25" s="361" t="s">
        <v>57</v>
      </c>
      <c r="C25" s="362"/>
      <c r="D25" s="362"/>
      <c r="E25" s="362"/>
      <c r="F25" s="362"/>
      <c r="G25" s="362" t="s">
        <v>121</v>
      </c>
      <c r="H25" s="362"/>
      <c r="I25" s="362"/>
      <c r="J25" s="182">
        <v>350</v>
      </c>
      <c r="L25" s="417">
        <f>SUM(M8:M24)</f>
        <v>348417.37000000005</v>
      </c>
      <c r="M25" s="418"/>
    </row>
    <row r="26" spans="2:13" x14ac:dyDescent="0.25">
      <c r="B26" s="361" t="s">
        <v>65</v>
      </c>
      <c r="C26" s="362"/>
      <c r="D26" s="362"/>
      <c r="E26" s="362"/>
      <c r="F26" s="362"/>
      <c r="G26" s="362" t="s">
        <v>63</v>
      </c>
      <c r="H26" s="362"/>
      <c r="I26" s="362"/>
      <c r="J26" s="182">
        <v>165.84</v>
      </c>
    </row>
    <row r="27" spans="2:13" x14ac:dyDescent="0.25">
      <c r="B27" s="361" t="s">
        <v>120</v>
      </c>
      <c r="C27" s="362"/>
      <c r="D27" s="362"/>
      <c r="E27" s="362"/>
      <c r="F27" s="362"/>
      <c r="G27" s="401" t="s">
        <v>199</v>
      </c>
      <c r="H27" s="401"/>
      <c r="I27" s="401"/>
      <c r="J27" s="182">
        <v>692</v>
      </c>
    </row>
    <row r="28" spans="2:13" x14ac:dyDescent="0.25">
      <c r="B28" s="373" t="s">
        <v>191</v>
      </c>
      <c r="C28" s="374"/>
      <c r="D28" s="374"/>
      <c r="E28" s="374"/>
      <c r="F28" s="375"/>
      <c r="G28" s="415" t="s">
        <v>193</v>
      </c>
      <c r="H28" s="374"/>
      <c r="I28" s="375"/>
      <c r="J28" s="182">
        <v>550</v>
      </c>
    </row>
    <row r="29" spans="2:13" x14ac:dyDescent="0.25">
      <c r="B29" s="361" t="s">
        <v>186</v>
      </c>
      <c r="C29" s="362"/>
      <c r="D29" s="362"/>
      <c r="E29" s="362"/>
      <c r="F29" s="362"/>
      <c r="G29" s="415" t="s">
        <v>193</v>
      </c>
      <c r="H29" s="374"/>
      <c r="I29" s="375"/>
      <c r="J29" s="182">
        <v>550</v>
      </c>
    </row>
    <row r="30" spans="2:13" x14ac:dyDescent="0.25">
      <c r="B30" s="373" t="s">
        <v>194</v>
      </c>
      <c r="C30" s="374"/>
      <c r="D30" s="374"/>
      <c r="E30" s="374"/>
      <c r="F30" s="375"/>
      <c r="G30" s="415" t="s">
        <v>193</v>
      </c>
      <c r="H30" s="374"/>
      <c r="I30" s="375"/>
      <c r="J30" s="182">
        <v>550</v>
      </c>
    </row>
    <row r="31" spans="2:13" x14ac:dyDescent="0.25">
      <c r="B31" s="373" t="s">
        <v>195</v>
      </c>
      <c r="C31" s="374"/>
      <c r="D31" s="374"/>
      <c r="E31" s="374"/>
      <c r="F31" s="375"/>
      <c r="G31" s="415" t="s">
        <v>193</v>
      </c>
      <c r="H31" s="374"/>
      <c r="I31" s="375"/>
      <c r="J31" s="182">
        <v>550</v>
      </c>
    </row>
    <row r="32" spans="2:13" x14ac:dyDescent="0.25">
      <c r="B32" s="373" t="s">
        <v>196</v>
      </c>
      <c r="C32" s="374"/>
      <c r="D32" s="374"/>
      <c r="E32" s="374"/>
      <c r="F32" s="375"/>
      <c r="G32" s="415" t="s">
        <v>193</v>
      </c>
      <c r="H32" s="374"/>
      <c r="I32" s="375"/>
      <c r="J32" s="182">
        <v>550</v>
      </c>
    </row>
    <row r="33" spans="2:10" x14ac:dyDescent="0.25">
      <c r="B33" s="373" t="s">
        <v>18</v>
      </c>
      <c r="C33" s="374"/>
      <c r="D33" s="374"/>
      <c r="E33" s="374"/>
      <c r="F33" s="375"/>
      <c r="G33" s="362" t="s">
        <v>47</v>
      </c>
      <c r="H33" s="362"/>
      <c r="I33" s="362"/>
      <c r="J33" s="182">
        <v>1212</v>
      </c>
    </row>
    <row r="34" spans="2:10" x14ac:dyDescent="0.25">
      <c r="B34" s="361" t="s">
        <v>197</v>
      </c>
      <c r="C34" s="362"/>
      <c r="D34" s="362"/>
      <c r="E34" s="362"/>
      <c r="F34" s="362"/>
      <c r="G34" s="362" t="s">
        <v>47</v>
      </c>
      <c r="H34" s="362"/>
      <c r="I34" s="362"/>
      <c r="J34" s="182">
        <v>1212</v>
      </c>
    </row>
    <row r="35" spans="2:10" x14ac:dyDescent="0.25">
      <c r="B35" s="361" t="s">
        <v>16</v>
      </c>
      <c r="C35" s="362"/>
      <c r="D35" s="362"/>
      <c r="E35" s="362"/>
      <c r="F35" s="362"/>
      <c r="G35" s="362" t="s">
        <v>47</v>
      </c>
      <c r="H35" s="362"/>
      <c r="I35" s="362"/>
      <c r="J35" s="182">
        <v>1212</v>
      </c>
    </row>
    <row r="36" spans="2:10" x14ac:dyDescent="0.25">
      <c r="B36" s="361" t="s">
        <v>17</v>
      </c>
      <c r="C36" s="362"/>
      <c r="D36" s="362"/>
      <c r="E36" s="362"/>
      <c r="F36" s="362"/>
      <c r="G36" s="407" t="s">
        <v>48</v>
      </c>
      <c r="H36" s="408"/>
      <c r="I36" s="409"/>
      <c r="J36" s="182">
        <v>1212</v>
      </c>
    </row>
    <row r="37" spans="2:10" x14ac:dyDescent="0.25">
      <c r="B37" s="361" t="s">
        <v>18</v>
      </c>
      <c r="C37" s="362"/>
      <c r="D37" s="362"/>
      <c r="E37" s="362"/>
      <c r="F37" s="362"/>
      <c r="G37" s="407" t="s">
        <v>49</v>
      </c>
      <c r="H37" s="408"/>
      <c r="I37" s="409"/>
      <c r="J37" s="182">
        <v>1018.84</v>
      </c>
    </row>
    <row r="38" spans="2:10" x14ac:dyDescent="0.25">
      <c r="B38" s="361" t="s">
        <v>19</v>
      </c>
      <c r="C38" s="362"/>
      <c r="D38" s="362"/>
      <c r="E38" s="362"/>
      <c r="F38" s="362"/>
      <c r="G38" s="407" t="s">
        <v>49</v>
      </c>
      <c r="H38" s="408"/>
      <c r="I38" s="409"/>
      <c r="J38" s="182">
        <v>3473.52</v>
      </c>
    </row>
    <row r="39" spans="2:10" x14ac:dyDescent="0.25">
      <c r="B39" s="361" t="s">
        <v>20</v>
      </c>
      <c r="C39" s="362"/>
      <c r="D39" s="362"/>
      <c r="E39" s="362"/>
      <c r="F39" s="362"/>
      <c r="G39" s="362" t="s">
        <v>50</v>
      </c>
      <c r="H39" s="362"/>
      <c r="I39" s="362"/>
      <c r="J39" s="183">
        <v>60.34</v>
      </c>
    </row>
    <row r="40" spans="2:10" ht="15.75" thickBot="1" x14ac:dyDescent="0.3">
      <c r="B40" s="370" t="s">
        <v>58</v>
      </c>
      <c r="C40" s="371"/>
      <c r="D40" s="371"/>
      <c r="E40" s="371"/>
      <c r="F40" s="371"/>
      <c r="G40" s="371"/>
      <c r="H40" s="371"/>
      <c r="I40" s="372"/>
      <c r="J40" s="184">
        <f>SUM(J21:J39)</f>
        <v>22618.86</v>
      </c>
    </row>
    <row r="41" spans="2:10" ht="15.75" thickBot="1" x14ac:dyDescent="0.3">
      <c r="B41" s="212"/>
      <c r="C41" s="175"/>
      <c r="D41" s="175"/>
      <c r="E41" s="175"/>
      <c r="F41" s="175"/>
      <c r="G41" s="175"/>
      <c r="H41" s="175"/>
      <c r="I41" s="175"/>
      <c r="J41" s="175"/>
    </row>
    <row r="42" spans="2:10" x14ac:dyDescent="0.25">
      <c r="B42" s="358" t="s">
        <v>105</v>
      </c>
      <c r="C42" s="359"/>
      <c r="D42" s="359"/>
      <c r="E42" s="359"/>
      <c r="F42" s="359"/>
      <c r="G42" s="359" t="s">
        <v>22</v>
      </c>
      <c r="H42" s="359"/>
      <c r="I42" s="360"/>
      <c r="J42" s="185">
        <f>'SET 2022'!J71</f>
        <v>115099.34</v>
      </c>
    </row>
    <row r="43" spans="2:10" x14ac:dyDescent="0.25">
      <c r="B43" s="367" t="s">
        <v>23</v>
      </c>
      <c r="C43" s="368"/>
      <c r="D43" s="368"/>
      <c r="E43" s="368"/>
      <c r="F43" s="368"/>
      <c r="G43" s="368" t="s">
        <v>25</v>
      </c>
      <c r="H43" s="368"/>
      <c r="I43" s="380"/>
      <c r="J43" s="186">
        <f>J66</f>
        <v>123641.57999999999</v>
      </c>
    </row>
    <row r="44" spans="2:10" ht="15.75" thickBot="1" x14ac:dyDescent="0.3">
      <c r="B44" s="381" t="s">
        <v>24</v>
      </c>
      <c r="C44" s="382"/>
      <c r="D44" s="382"/>
      <c r="E44" s="382"/>
      <c r="F44" s="382"/>
      <c r="G44" s="382" t="s">
        <v>26</v>
      </c>
      <c r="H44" s="382"/>
      <c r="I44" s="383"/>
      <c r="J44" s="188"/>
    </row>
    <row r="45" spans="2:10" ht="15.75" thickBot="1" x14ac:dyDescent="0.3">
      <c r="B45" s="212"/>
      <c r="C45" s="175"/>
      <c r="D45" s="175"/>
      <c r="E45" s="175"/>
      <c r="F45" s="175"/>
      <c r="G45" s="175"/>
      <c r="H45" s="175"/>
      <c r="I45" s="175"/>
      <c r="J45" s="175"/>
    </row>
    <row r="46" spans="2:10" x14ac:dyDescent="0.25">
      <c r="B46" s="384" t="s">
        <v>27</v>
      </c>
      <c r="C46" s="385"/>
      <c r="D46" s="385"/>
      <c r="E46" s="385"/>
      <c r="F46" s="385"/>
      <c r="G46" s="385"/>
      <c r="H46" s="385"/>
      <c r="I46" s="386"/>
      <c r="J46" s="169" t="s">
        <v>12</v>
      </c>
    </row>
    <row r="47" spans="2:10" x14ac:dyDescent="0.25">
      <c r="B47" s="373" t="s">
        <v>28</v>
      </c>
      <c r="C47" s="374"/>
      <c r="D47" s="374"/>
      <c r="E47" s="374"/>
      <c r="F47" s="374"/>
      <c r="G47" s="374"/>
      <c r="H47" s="374"/>
      <c r="I47" s="375"/>
      <c r="J47" s="179">
        <f>I72</f>
        <v>144795.77000000002</v>
      </c>
    </row>
    <row r="48" spans="2:10" x14ac:dyDescent="0.25">
      <c r="B48" s="373" t="s">
        <v>29</v>
      </c>
      <c r="C48" s="374"/>
      <c r="D48" s="374"/>
      <c r="E48" s="374"/>
      <c r="F48" s="374"/>
      <c r="G48" s="374"/>
      <c r="H48" s="374"/>
      <c r="I48" s="375"/>
      <c r="J48" s="179">
        <f>I66</f>
        <v>10149613.82</v>
      </c>
    </row>
    <row r="49" spans="2:11" x14ac:dyDescent="0.25">
      <c r="B49" s="373" t="s">
        <v>30</v>
      </c>
      <c r="C49" s="374"/>
      <c r="D49" s="374"/>
      <c r="E49" s="374"/>
      <c r="F49" s="374"/>
      <c r="G49" s="374"/>
      <c r="H49" s="374"/>
      <c r="I49" s="375"/>
      <c r="J49" s="179">
        <f>I69</f>
        <v>3926522.1</v>
      </c>
    </row>
    <row r="50" spans="2:11" x14ac:dyDescent="0.25">
      <c r="B50" s="373" t="s">
        <v>31</v>
      </c>
      <c r="C50" s="374"/>
      <c r="D50" s="374"/>
      <c r="E50" s="374"/>
      <c r="F50" s="374"/>
      <c r="G50" s="374"/>
      <c r="H50" s="374"/>
      <c r="I50" s="375"/>
      <c r="J50" s="179">
        <f>J78</f>
        <v>0</v>
      </c>
    </row>
    <row r="51" spans="2:11" x14ac:dyDescent="0.25">
      <c r="B51" s="373" t="s">
        <v>32</v>
      </c>
      <c r="C51" s="374"/>
      <c r="D51" s="374"/>
      <c r="E51" s="374"/>
      <c r="F51" s="374"/>
      <c r="G51" s="374"/>
      <c r="H51" s="374"/>
      <c r="I51" s="375"/>
      <c r="J51" s="179">
        <v>0</v>
      </c>
    </row>
    <row r="52" spans="2:11" ht="15.75" thickBot="1" x14ac:dyDescent="0.3">
      <c r="B52" s="370" t="s">
        <v>33</v>
      </c>
      <c r="C52" s="371"/>
      <c r="D52" s="371"/>
      <c r="E52" s="371"/>
      <c r="F52" s="371"/>
      <c r="G52" s="371"/>
      <c r="H52" s="371"/>
      <c r="I52" s="372"/>
      <c r="J52" s="189">
        <f>SUM(J47:J51)</f>
        <v>14220931.689999999</v>
      </c>
    </row>
    <row r="53" spans="2:11" ht="15.75" thickBot="1" x14ac:dyDescent="0.3">
      <c r="B53" s="212"/>
      <c r="C53" s="212"/>
      <c r="D53" s="212"/>
      <c r="E53" s="212"/>
      <c r="F53" s="212"/>
      <c r="G53" s="212"/>
      <c r="H53" s="212"/>
      <c r="I53" s="212"/>
      <c r="J53" s="212"/>
    </row>
    <row r="54" spans="2:11" ht="16.5" thickBot="1" x14ac:dyDescent="0.3">
      <c r="B54" s="388" t="s">
        <v>153</v>
      </c>
      <c r="C54" s="388"/>
      <c r="D54" s="388"/>
      <c r="E54" s="388"/>
      <c r="F54" s="388"/>
      <c r="G54" s="388"/>
      <c r="H54" s="388"/>
      <c r="I54" s="388"/>
      <c r="J54" s="168">
        <f>J66+J69+J72</f>
        <v>164499.69</v>
      </c>
    </row>
    <row r="55" spans="2:11" ht="12" customHeight="1" x14ac:dyDescent="0.25">
      <c r="B55" s="212"/>
      <c r="C55" s="213"/>
      <c r="D55" s="213"/>
      <c r="E55" s="213"/>
      <c r="F55" s="213"/>
      <c r="G55" s="213"/>
      <c r="H55" s="213"/>
      <c r="I55" s="213"/>
      <c r="J55" s="213"/>
    </row>
    <row r="56" spans="2:11" ht="18" x14ac:dyDescent="0.25">
      <c r="B56" s="379" t="s">
        <v>206</v>
      </c>
      <c r="C56" s="379"/>
      <c r="D56" s="379"/>
      <c r="E56" s="379"/>
      <c r="F56" s="379"/>
      <c r="G56" s="379"/>
      <c r="H56" s="379"/>
      <c r="I56" s="379"/>
      <c r="J56" s="379"/>
    </row>
    <row r="57" spans="2:11" ht="16.5" thickBot="1" x14ac:dyDescent="0.3">
      <c r="B57" s="175"/>
      <c r="C57" s="191"/>
      <c r="D57" s="191"/>
      <c r="E57" s="175"/>
      <c r="F57" s="175"/>
      <c r="G57" s="175"/>
      <c r="H57" s="175"/>
      <c r="I57" s="190" t="s">
        <v>204</v>
      </c>
      <c r="J57" s="190" t="s">
        <v>236</v>
      </c>
      <c r="K57" s="45"/>
    </row>
    <row r="58" spans="2:11" ht="15.75" x14ac:dyDescent="0.25">
      <c r="B58" s="192">
        <v>1</v>
      </c>
      <c r="C58" s="387" t="s">
        <v>66</v>
      </c>
      <c r="D58" s="387"/>
      <c r="E58" s="387"/>
      <c r="F58" s="422" t="s">
        <v>34</v>
      </c>
      <c r="G58" s="423"/>
      <c r="H58" s="424"/>
      <c r="I58" s="214">
        <v>904484.35</v>
      </c>
      <c r="J58" s="218">
        <v>10539.47</v>
      </c>
      <c r="K58" s="156"/>
    </row>
    <row r="59" spans="2:11" ht="15.75" x14ac:dyDescent="0.25">
      <c r="B59" s="177">
        <v>2</v>
      </c>
      <c r="C59" s="389" t="s">
        <v>66</v>
      </c>
      <c r="D59" s="389"/>
      <c r="E59" s="389"/>
      <c r="F59" s="392" t="s">
        <v>35</v>
      </c>
      <c r="G59" s="393"/>
      <c r="H59" s="394"/>
      <c r="I59" s="215">
        <v>931208.17</v>
      </c>
      <c r="J59" s="219">
        <v>5940.43</v>
      </c>
      <c r="K59" s="156"/>
    </row>
    <row r="60" spans="2:11" ht="15.75" x14ac:dyDescent="0.25">
      <c r="B60" s="177">
        <v>3</v>
      </c>
      <c r="C60" s="389" t="s">
        <v>66</v>
      </c>
      <c r="D60" s="389"/>
      <c r="E60" s="389"/>
      <c r="F60" s="392" t="s">
        <v>36</v>
      </c>
      <c r="G60" s="393"/>
      <c r="H60" s="394"/>
      <c r="I60" s="215">
        <v>1580076.34</v>
      </c>
      <c r="J60" s="219">
        <v>28396.53</v>
      </c>
      <c r="K60" s="156"/>
    </row>
    <row r="61" spans="2:11" ht="15.75" x14ac:dyDescent="0.25">
      <c r="B61" s="177">
        <v>4</v>
      </c>
      <c r="C61" s="389" t="s">
        <v>66</v>
      </c>
      <c r="D61" s="389"/>
      <c r="E61" s="389"/>
      <c r="F61" s="392" t="s">
        <v>37</v>
      </c>
      <c r="G61" s="393"/>
      <c r="H61" s="394"/>
      <c r="I61" s="215">
        <v>1216496.6499999999</v>
      </c>
      <c r="J61" s="219">
        <v>11865.63</v>
      </c>
      <c r="K61" s="156"/>
    </row>
    <row r="62" spans="2:11" ht="15.75" x14ac:dyDescent="0.25">
      <c r="B62" s="177">
        <v>5</v>
      </c>
      <c r="C62" s="389" t="s">
        <v>66</v>
      </c>
      <c r="D62" s="389"/>
      <c r="E62" s="389"/>
      <c r="F62" s="392" t="s">
        <v>38</v>
      </c>
      <c r="G62" s="393"/>
      <c r="H62" s="394"/>
      <c r="I62" s="215">
        <v>748580.91</v>
      </c>
      <c r="J62" s="219">
        <v>13780.45</v>
      </c>
      <c r="K62" s="156"/>
    </row>
    <row r="63" spans="2:11" ht="15.75" x14ac:dyDescent="0.25">
      <c r="B63" s="177">
        <v>6</v>
      </c>
      <c r="C63" s="389" t="s">
        <v>66</v>
      </c>
      <c r="D63" s="389"/>
      <c r="E63" s="389"/>
      <c r="F63" s="392" t="s">
        <v>39</v>
      </c>
      <c r="G63" s="393"/>
      <c r="H63" s="394"/>
      <c r="I63" s="215">
        <v>1836234.22</v>
      </c>
      <c r="J63" s="219">
        <v>18759.419999999998</v>
      </c>
      <c r="K63" s="156"/>
    </row>
    <row r="64" spans="2:11" ht="15.75" x14ac:dyDescent="0.25">
      <c r="B64" s="177">
        <v>7</v>
      </c>
      <c r="C64" s="389" t="s">
        <v>66</v>
      </c>
      <c r="D64" s="389"/>
      <c r="E64" s="389"/>
      <c r="F64" s="392" t="s">
        <v>40</v>
      </c>
      <c r="G64" s="393"/>
      <c r="H64" s="394"/>
      <c r="I64" s="215">
        <v>2273023.21</v>
      </c>
      <c r="J64" s="219">
        <v>22191.46</v>
      </c>
      <c r="K64" s="156"/>
    </row>
    <row r="65" spans="2:11" ht="15.75" x14ac:dyDescent="0.25">
      <c r="B65" s="177">
        <v>8</v>
      </c>
      <c r="C65" s="389" t="s">
        <v>66</v>
      </c>
      <c r="D65" s="389"/>
      <c r="E65" s="389"/>
      <c r="F65" s="392" t="s">
        <v>41</v>
      </c>
      <c r="G65" s="393"/>
      <c r="H65" s="394"/>
      <c r="I65" s="215">
        <v>659509.97</v>
      </c>
      <c r="J65" s="219">
        <v>12168.19</v>
      </c>
      <c r="K65" s="156"/>
    </row>
    <row r="66" spans="2:11" ht="15.75" x14ac:dyDescent="0.25">
      <c r="B66" s="434" t="s">
        <v>58</v>
      </c>
      <c r="C66" s="435"/>
      <c r="D66" s="435"/>
      <c r="E66" s="435"/>
      <c r="F66" s="435"/>
      <c r="G66" s="435"/>
      <c r="H66" s="435"/>
      <c r="I66" s="217">
        <f>SUM(I58:I65)</f>
        <v>10149613.82</v>
      </c>
      <c r="J66" s="220">
        <f>SUM(J58:J65)</f>
        <v>123641.57999999999</v>
      </c>
      <c r="K66" s="154"/>
    </row>
    <row r="67" spans="2:11" ht="15.75" x14ac:dyDescent="0.25">
      <c r="B67" s="177">
        <v>9</v>
      </c>
      <c r="C67" s="368" t="s">
        <v>67</v>
      </c>
      <c r="D67" s="368"/>
      <c r="E67" s="368"/>
      <c r="F67" s="392" t="s">
        <v>44</v>
      </c>
      <c r="G67" s="393"/>
      <c r="H67" s="394"/>
      <c r="I67" s="215">
        <v>1626339.25</v>
      </c>
      <c r="J67" s="219">
        <v>19179.759999999998</v>
      </c>
      <c r="K67" s="156"/>
    </row>
    <row r="68" spans="2:11" ht="15.75" x14ac:dyDescent="0.25">
      <c r="B68" s="177">
        <v>10</v>
      </c>
      <c r="C68" s="368" t="s">
        <v>67</v>
      </c>
      <c r="D68" s="368"/>
      <c r="E68" s="368"/>
      <c r="F68" s="392" t="s">
        <v>43</v>
      </c>
      <c r="G68" s="393"/>
      <c r="H68" s="394"/>
      <c r="I68" s="215">
        <v>2300182.85</v>
      </c>
      <c r="J68" s="219">
        <v>20251.900000000001</v>
      </c>
      <c r="K68" s="156"/>
    </row>
    <row r="69" spans="2:11" ht="15.75" x14ac:dyDescent="0.25">
      <c r="B69" s="434" t="s">
        <v>58</v>
      </c>
      <c r="C69" s="435"/>
      <c r="D69" s="435"/>
      <c r="E69" s="435"/>
      <c r="F69" s="435"/>
      <c r="G69" s="435"/>
      <c r="H69" s="435"/>
      <c r="I69" s="217">
        <f>SUM(I67:I68)</f>
        <v>3926522.1</v>
      </c>
      <c r="J69" s="220">
        <f>SUM(J67:J68)</f>
        <v>39431.660000000003</v>
      </c>
      <c r="K69" s="154"/>
    </row>
    <row r="70" spans="2:11" ht="15.75" x14ac:dyDescent="0.25">
      <c r="B70" s="177">
        <v>11</v>
      </c>
      <c r="C70" s="368" t="s">
        <v>68</v>
      </c>
      <c r="D70" s="368"/>
      <c r="E70" s="368"/>
      <c r="F70" s="392" t="s">
        <v>59</v>
      </c>
      <c r="G70" s="393"/>
      <c r="H70" s="394"/>
      <c r="I70" s="215">
        <v>11169.42</v>
      </c>
      <c r="J70" s="219">
        <v>114.87</v>
      </c>
      <c r="K70" s="156"/>
    </row>
    <row r="71" spans="2:11" ht="15.75" x14ac:dyDescent="0.25">
      <c r="B71" s="177">
        <v>12</v>
      </c>
      <c r="C71" s="368" t="s">
        <v>68</v>
      </c>
      <c r="D71" s="368"/>
      <c r="E71" s="368"/>
      <c r="F71" s="392" t="s">
        <v>60</v>
      </c>
      <c r="G71" s="393"/>
      <c r="H71" s="394"/>
      <c r="I71" s="215">
        <v>133626.35</v>
      </c>
      <c r="J71" s="219">
        <v>1311.58</v>
      </c>
      <c r="K71" s="156"/>
    </row>
    <row r="72" spans="2:11" ht="16.5" thickBot="1" x14ac:dyDescent="0.3">
      <c r="B72" s="410" t="s">
        <v>58</v>
      </c>
      <c r="C72" s="411"/>
      <c r="D72" s="411"/>
      <c r="E72" s="411"/>
      <c r="F72" s="411"/>
      <c r="G72" s="411"/>
      <c r="H72" s="411"/>
      <c r="I72" s="210">
        <f>SUM(I70:I71)</f>
        <v>144795.77000000002</v>
      </c>
      <c r="J72" s="221">
        <f>SUM(J70:J71)</f>
        <v>1426.4499999999998</v>
      </c>
      <c r="K72" s="154"/>
    </row>
    <row r="73" spans="2:11" ht="15.75" thickBot="1" x14ac:dyDescent="0.3">
      <c r="B73" s="391" t="s">
        <v>70</v>
      </c>
      <c r="C73" s="391"/>
      <c r="D73" s="391"/>
      <c r="E73" s="391"/>
      <c r="F73" s="391"/>
      <c r="G73" s="391"/>
      <c r="H73" s="391"/>
      <c r="I73" s="391"/>
      <c r="J73" s="391"/>
      <c r="K73" s="1"/>
    </row>
    <row r="74" spans="2:11" ht="17.25" x14ac:dyDescent="0.3">
      <c r="B74" s="192">
        <v>1</v>
      </c>
      <c r="C74" s="387" t="s">
        <v>66</v>
      </c>
      <c r="D74" s="387"/>
      <c r="E74" s="387"/>
      <c r="F74" s="390" t="s">
        <v>42</v>
      </c>
      <c r="G74" s="390"/>
      <c r="H74" s="390"/>
      <c r="I74" s="390"/>
      <c r="J74" s="216">
        <v>0</v>
      </c>
      <c r="K74" s="157"/>
    </row>
    <row r="75" spans="2:11" x14ac:dyDescent="0.25">
      <c r="B75" s="177">
        <v>2</v>
      </c>
      <c r="C75" s="368" t="s">
        <v>67</v>
      </c>
      <c r="D75" s="368"/>
      <c r="E75" s="368"/>
      <c r="F75" s="368" t="s">
        <v>42</v>
      </c>
      <c r="G75" s="368"/>
      <c r="H75" s="368"/>
      <c r="I75" s="368"/>
      <c r="J75" s="201">
        <v>0</v>
      </c>
    </row>
    <row r="76" spans="2:11" x14ac:dyDescent="0.25">
      <c r="B76" s="177">
        <v>3</v>
      </c>
      <c r="C76" s="368" t="s">
        <v>68</v>
      </c>
      <c r="D76" s="368"/>
      <c r="E76" s="368"/>
      <c r="F76" s="368" t="s">
        <v>42</v>
      </c>
      <c r="G76" s="368"/>
      <c r="H76" s="368"/>
      <c r="I76" s="368"/>
      <c r="J76" s="201">
        <v>0</v>
      </c>
    </row>
    <row r="77" spans="2:11" x14ac:dyDescent="0.25">
      <c r="B77" s="202">
        <v>4</v>
      </c>
      <c r="C77" s="392" t="s">
        <v>73</v>
      </c>
      <c r="D77" s="393"/>
      <c r="E77" s="394"/>
      <c r="F77" s="368" t="s">
        <v>42</v>
      </c>
      <c r="G77" s="368"/>
      <c r="H77" s="368"/>
      <c r="I77" s="368"/>
      <c r="J77" s="201">
        <v>0</v>
      </c>
    </row>
    <row r="78" spans="2:11" ht="15.75" thickBot="1" x14ac:dyDescent="0.3">
      <c r="B78" s="187">
        <v>5</v>
      </c>
      <c r="C78" s="395" t="s">
        <v>71</v>
      </c>
      <c r="D78" s="395"/>
      <c r="E78" s="395"/>
      <c r="F78" s="382" t="s">
        <v>42</v>
      </c>
      <c r="G78" s="382"/>
      <c r="H78" s="382"/>
      <c r="I78" s="382"/>
      <c r="J78" s="203">
        <v>0</v>
      </c>
    </row>
    <row r="79" spans="2:11" ht="15.75" thickBot="1" x14ac:dyDescent="0.3">
      <c r="B79" s="118"/>
      <c r="C79" s="118"/>
      <c r="D79" s="118"/>
      <c r="E79" s="118"/>
      <c r="F79" s="118"/>
      <c r="G79" s="118"/>
      <c r="H79" s="118"/>
      <c r="I79" s="118"/>
      <c r="J79" s="118"/>
    </row>
    <row r="80" spans="2:11" ht="15.75" x14ac:dyDescent="0.25">
      <c r="B80" s="404" t="s">
        <v>72</v>
      </c>
      <c r="C80" s="405"/>
      <c r="D80" s="405"/>
      <c r="E80" s="405"/>
      <c r="F80" s="405"/>
      <c r="G80" s="405"/>
      <c r="H80" s="405"/>
      <c r="I80" s="405"/>
      <c r="J80" s="406"/>
    </row>
    <row r="81" spans="2:10" ht="16.5" thickBot="1" x14ac:dyDescent="0.3">
      <c r="B81" s="402" t="s">
        <v>58</v>
      </c>
      <c r="C81" s="403"/>
      <c r="D81" s="403"/>
      <c r="E81" s="403"/>
      <c r="F81" s="403"/>
      <c r="G81" s="403"/>
      <c r="H81" s="403"/>
      <c r="I81" s="403"/>
      <c r="J81" s="24">
        <f>J66+J69+J72+J74+J75+J76+J78+J77</f>
        <v>164499.69</v>
      </c>
    </row>
  </sheetData>
  <mergeCells count="120">
    <mergeCell ref="L7:M7"/>
    <mergeCell ref="L25:M25"/>
    <mergeCell ref="I5:J5"/>
    <mergeCell ref="I6:J6"/>
    <mergeCell ref="B9:H9"/>
    <mergeCell ref="C62:E62"/>
    <mergeCell ref="C63:E63"/>
    <mergeCell ref="B50:I50"/>
    <mergeCell ref="B51:I51"/>
    <mergeCell ref="B52:I52"/>
    <mergeCell ref="B56:J56"/>
    <mergeCell ref="C58:E58"/>
    <mergeCell ref="B44:F44"/>
    <mergeCell ref="G44:I44"/>
    <mergeCell ref="B46:I46"/>
    <mergeCell ref="B47:I47"/>
    <mergeCell ref="B48:I48"/>
    <mergeCell ref="B49:I49"/>
    <mergeCell ref="B54:I54"/>
    <mergeCell ref="G29:I29"/>
    <mergeCell ref="B28:F28"/>
    <mergeCell ref="B30:F30"/>
    <mergeCell ref="B31:F31"/>
    <mergeCell ref="B42:F42"/>
    <mergeCell ref="C64:E64"/>
    <mergeCell ref="C59:E59"/>
    <mergeCell ref="C60:E60"/>
    <mergeCell ref="C61:E61"/>
    <mergeCell ref="B66:H66"/>
    <mergeCell ref="B69:H69"/>
    <mergeCell ref="C70:E70"/>
    <mergeCell ref="C71:E71"/>
    <mergeCell ref="C65:E65"/>
    <mergeCell ref="C67:E67"/>
    <mergeCell ref="C68:E68"/>
    <mergeCell ref="F68:H68"/>
    <mergeCell ref="F70:H70"/>
    <mergeCell ref="F71:H71"/>
    <mergeCell ref="B72:H72"/>
    <mergeCell ref="C77:E77"/>
    <mergeCell ref="F77:I77"/>
    <mergeCell ref="C78:E78"/>
    <mergeCell ref="F78:I78"/>
    <mergeCell ref="B80:J80"/>
    <mergeCell ref="B81:I81"/>
    <mergeCell ref="B73:J73"/>
    <mergeCell ref="C74:E74"/>
    <mergeCell ref="F74:I74"/>
    <mergeCell ref="C75:E75"/>
    <mergeCell ref="F75:I75"/>
    <mergeCell ref="C76:E76"/>
    <mergeCell ref="F76:I76"/>
    <mergeCell ref="G42:I42"/>
    <mergeCell ref="B43:F43"/>
    <mergeCell ref="G43:I43"/>
    <mergeCell ref="B37:F37"/>
    <mergeCell ref="B38:F38"/>
    <mergeCell ref="B39:F39"/>
    <mergeCell ref="G39:I39"/>
    <mergeCell ref="B34:F34"/>
    <mergeCell ref="G34:I34"/>
    <mergeCell ref="B35:F35"/>
    <mergeCell ref="G35:I35"/>
    <mergeCell ref="B36:F36"/>
    <mergeCell ref="G36:I36"/>
    <mergeCell ref="G38:I38"/>
    <mergeCell ref="G37:I37"/>
    <mergeCell ref="B40:I40"/>
    <mergeCell ref="B22:F22"/>
    <mergeCell ref="G22:I22"/>
    <mergeCell ref="B18:F18"/>
    <mergeCell ref="G18:I18"/>
    <mergeCell ref="B19:F19"/>
    <mergeCell ref="G19:I19"/>
    <mergeCell ref="B32:F32"/>
    <mergeCell ref="B33:F33"/>
    <mergeCell ref="G28:I28"/>
    <mergeCell ref="G30:I30"/>
    <mergeCell ref="G31:I31"/>
    <mergeCell ref="G32:I32"/>
    <mergeCell ref="G33:I33"/>
    <mergeCell ref="B23:F23"/>
    <mergeCell ref="G23:I23"/>
    <mergeCell ref="B24:F24"/>
    <mergeCell ref="G24:I24"/>
    <mergeCell ref="B25:F25"/>
    <mergeCell ref="G25:I25"/>
    <mergeCell ref="B26:F26"/>
    <mergeCell ref="G26:I26"/>
    <mergeCell ref="B27:F27"/>
    <mergeCell ref="G27:I27"/>
    <mergeCell ref="B29:F29"/>
    <mergeCell ref="B1:J1"/>
    <mergeCell ref="B2:J2"/>
    <mergeCell ref="B3:J3"/>
    <mergeCell ref="B4:J4"/>
    <mergeCell ref="B5:H5"/>
    <mergeCell ref="B20:F20"/>
    <mergeCell ref="G20:I20"/>
    <mergeCell ref="B21:F21"/>
    <mergeCell ref="G21:I21"/>
    <mergeCell ref="B15:I15"/>
    <mergeCell ref="B17:J17"/>
    <mergeCell ref="B6:H6"/>
    <mergeCell ref="B8:I8"/>
    <mergeCell ref="B10:I10"/>
    <mergeCell ref="B12:I12"/>
    <mergeCell ref="B13:I13"/>
    <mergeCell ref="B14:I14"/>
    <mergeCell ref="B11:I11"/>
    <mergeCell ref="B7:I7"/>
    <mergeCell ref="F58:H58"/>
    <mergeCell ref="F59:H59"/>
    <mergeCell ref="F60:H60"/>
    <mergeCell ref="F61:H61"/>
    <mergeCell ref="F62:H62"/>
    <mergeCell ref="F63:H63"/>
    <mergeCell ref="F64:H64"/>
    <mergeCell ref="F65:H65"/>
    <mergeCell ref="F67:H67"/>
  </mergeCells>
  <pageMargins left="0.11811023622047245" right="0.11811023622047245" top="0.19685039370078741" bottom="0.19685039370078741" header="0.31496062992125984" footer="0.31496062992125984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3606A-B62A-41CD-A7F7-3369A7260DE2}">
  <dimension ref="B1:M83"/>
  <sheetViews>
    <sheetView workbookViewId="0">
      <selection activeCell="M47" sqref="M47"/>
    </sheetView>
  </sheetViews>
  <sheetFormatPr defaultRowHeight="15" x14ac:dyDescent="0.25"/>
  <cols>
    <col min="1" max="1" width="0.7109375" customWidth="1"/>
    <col min="2" max="2" width="3.7109375" customWidth="1"/>
    <col min="3" max="4" width="9" customWidth="1"/>
    <col min="6" max="6" width="2.42578125" customWidth="1"/>
    <col min="7" max="7" width="2" customWidth="1"/>
    <col min="8" max="8" width="23.140625" customWidth="1"/>
    <col min="9" max="9" width="20.5703125" customWidth="1"/>
    <col min="10" max="10" width="20.85546875" customWidth="1"/>
    <col min="11" max="12" width="4.85546875" customWidth="1"/>
    <col min="13" max="13" width="21.5703125" customWidth="1"/>
  </cols>
  <sheetData>
    <row r="1" spans="2:13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3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3" ht="20.25" x14ac:dyDescent="0.3">
      <c r="B3" s="263" t="s">
        <v>205</v>
      </c>
      <c r="C3" s="263"/>
      <c r="D3" s="263"/>
      <c r="E3" s="263"/>
      <c r="F3" s="263"/>
      <c r="G3" s="263"/>
      <c r="H3" s="263"/>
      <c r="I3" s="263"/>
      <c r="J3" s="263"/>
    </row>
    <row r="4" spans="2:13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3" ht="18.75" x14ac:dyDescent="0.3">
      <c r="B5" s="351" t="s">
        <v>81</v>
      </c>
      <c r="C5" s="351"/>
      <c r="D5" s="351"/>
      <c r="E5" s="351"/>
      <c r="F5" s="351"/>
      <c r="G5" s="351"/>
      <c r="H5" s="351"/>
      <c r="I5" s="364">
        <f>'OUT 2022'!I6:J6</f>
        <v>14220931.689999999</v>
      </c>
      <c r="J5" s="364"/>
    </row>
    <row r="6" spans="2:13" ht="21" thickBot="1" x14ac:dyDescent="0.35">
      <c r="B6" s="352" t="s">
        <v>148</v>
      </c>
      <c r="C6" s="352"/>
      <c r="D6" s="352"/>
      <c r="E6" s="352"/>
      <c r="F6" s="352"/>
      <c r="G6" s="352"/>
      <c r="H6" s="352"/>
      <c r="I6" s="326">
        <f>J54</f>
        <v>14034062.52</v>
      </c>
      <c r="J6" s="326"/>
    </row>
    <row r="7" spans="2:13" x14ac:dyDescent="0.25">
      <c r="B7" s="270" t="s">
        <v>3</v>
      </c>
      <c r="C7" s="271"/>
      <c r="D7" s="271"/>
      <c r="E7" s="271"/>
      <c r="F7" s="271"/>
      <c r="G7" s="271"/>
      <c r="H7" s="271"/>
      <c r="I7" s="271"/>
      <c r="J7" s="4" t="s">
        <v>12</v>
      </c>
      <c r="L7" s="416" t="s">
        <v>249</v>
      </c>
      <c r="M7" s="416"/>
    </row>
    <row r="8" spans="2:13" x14ac:dyDescent="0.25">
      <c r="B8" s="327" t="s">
        <v>262</v>
      </c>
      <c r="C8" s="328"/>
      <c r="D8" s="328"/>
      <c r="E8" s="328"/>
      <c r="F8" s="328"/>
      <c r="G8" s="328"/>
      <c r="H8" s="328"/>
      <c r="I8" s="328"/>
      <c r="J8" s="114">
        <f>'OUT 2022'!J49</f>
        <v>3926522.1</v>
      </c>
      <c r="L8" s="133">
        <v>1</v>
      </c>
      <c r="M8" s="134">
        <v>31528.639999999999</v>
      </c>
    </row>
    <row r="9" spans="2:13" x14ac:dyDescent="0.25">
      <c r="B9" s="135" t="s">
        <v>62</v>
      </c>
      <c r="C9" s="131"/>
      <c r="D9" s="131"/>
      <c r="E9" s="131"/>
      <c r="F9" s="131"/>
      <c r="G9" s="131"/>
      <c r="H9" s="131"/>
      <c r="I9" s="114">
        <v>341768.49</v>
      </c>
      <c r="J9" s="115">
        <f>L25</f>
        <v>375951</v>
      </c>
      <c r="L9" s="133">
        <v>2</v>
      </c>
      <c r="M9" s="134">
        <v>1581.14</v>
      </c>
    </row>
    <row r="10" spans="2:13" x14ac:dyDescent="0.25">
      <c r="B10" s="327" t="s">
        <v>257</v>
      </c>
      <c r="C10" s="328"/>
      <c r="D10" s="328"/>
      <c r="E10" s="328"/>
      <c r="F10" s="328"/>
      <c r="G10" s="328"/>
      <c r="H10" s="328"/>
      <c r="I10" s="328"/>
      <c r="J10" s="114">
        <v>2780.16</v>
      </c>
      <c r="L10" s="133">
        <v>3</v>
      </c>
      <c r="M10" s="134">
        <v>32952.28</v>
      </c>
    </row>
    <row r="11" spans="2:13" x14ac:dyDescent="0.25">
      <c r="B11" s="327" t="s">
        <v>250</v>
      </c>
      <c r="C11" s="328"/>
      <c r="D11" s="328"/>
      <c r="E11" s="328"/>
      <c r="F11" s="328"/>
      <c r="G11" s="328"/>
      <c r="H11" s="328"/>
      <c r="I11" s="328"/>
      <c r="J11" s="114">
        <v>3509.27</v>
      </c>
      <c r="L11" s="133">
        <v>4</v>
      </c>
      <c r="M11" s="134">
        <v>40316.5</v>
      </c>
    </row>
    <row r="12" spans="2:13" x14ac:dyDescent="0.25">
      <c r="B12" s="327" t="s">
        <v>5</v>
      </c>
      <c r="C12" s="328"/>
      <c r="D12" s="328"/>
      <c r="E12" s="328"/>
      <c r="F12" s="328"/>
      <c r="G12" s="328"/>
      <c r="H12" s="328"/>
      <c r="I12" s="328"/>
      <c r="J12" s="114">
        <v>22408.85</v>
      </c>
      <c r="L12" s="133">
        <v>5</v>
      </c>
      <c r="M12" s="134">
        <v>11369.71</v>
      </c>
    </row>
    <row r="13" spans="2:13" x14ac:dyDescent="0.25">
      <c r="B13" s="327" t="s">
        <v>6</v>
      </c>
      <c r="C13" s="328"/>
      <c r="D13" s="328"/>
      <c r="E13" s="328"/>
      <c r="F13" s="328"/>
      <c r="G13" s="328"/>
      <c r="H13" s="328"/>
      <c r="I13" s="328"/>
      <c r="J13" s="115">
        <f>J71</f>
        <v>8459.4100000000017</v>
      </c>
      <c r="L13" s="133">
        <v>6</v>
      </c>
      <c r="M13" s="134">
        <v>58203.4</v>
      </c>
    </row>
    <row r="14" spans="2:13" x14ac:dyDescent="0.25">
      <c r="B14" s="327" t="s">
        <v>7</v>
      </c>
      <c r="C14" s="328"/>
      <c r="D14" s="328"/>
      <c r="E14" s="328"/>
      <c r="F14" s="328"/>
      <c r="G14" s="328"/>
      <c r="H14" s="328"/>
      <c r="I14" s="328"/>
      <c r="J14" s="137">
        <v>859</v>
      </c>
      <c r="L14" s="133">
        <v>7</v>
      </c>
      <c r="M14" s="134">
        <v>45040.93</v>
      </c>
    </row>
    <row r="15" spans="2:13" ht="15.75" thickBot="1" x14ac:dyDescent="0.3">
      <c r="B15" s="445" t="s">
        <v>271</v>
      </c>
      <c r="C15" s="446"/>
      <c r="D15" s="446"/>
      <c r="E15" s="446"/>
      <c r="F15" s="446"/>
      <c r="G15" s="446"/>
      <c r="H15" s="446"/>
      <c r="I15" s="446"/>
      <c r="J15" s="117">
        <f>278559.62+276201.35</f>
        <v>554760.97</v>
      </c>
      <c r="L15" s="133">
        <v>8</v>
      </c>
      <c r="M15" s="134">
        <v>16242.45</v>
      </c>
    </row>
    <row r="16" spans="2:13" ht="13.5" customHeight="1" thickBot="1" x14ac:dyDescent="0.3">
      <c r="B16" s="112"/>
      <c r="C16" s="118"/>
      <c r="D16" s="118"/>
      <c r="E16" s="118"/>
      <c r="F16" s="118"/>
      <c r="G16" s="118"/>
      <c r="H16" s="118"/>
      <c r="I16" s="118"/>
      <c r="J16" s="143"/>
      <c r="L16" s="133">
        <v>9</v>
      </c>
      <c r="M16" s="134">
        <v>2258.7800000000002</v>
      </c>
    </row>
    <row r="17" spans="2:13" x14ac:dyDescent="0.25">
      <c r="B17" s="447" t="s">
        <v>9</v>
      </c>
      <c r="C17" s="448"/>
      <c r="D17" s="448"/>
      <c r="E17" s="448"/>
      <c r="F17" s="448"/>
      <c r="G17" s="448"/>
      <c r="H17" s="448"/>
      <c r="I17" s="448"/>
      <c r="J17" s="449"/>
      <c r="L17" s="133">
        <v>10</v>
      </c>
      <c r="M17" s="134">
        <v>47074.69</v>
      </c>
    </row>
    <row r="18" spans="2:13" x14ac:dyDescent="0.25">
      <c r="B18" s="344" t="s">
        <v>10</v>
      </c>
      <c r="C18" s="339"/>
      <c r="D18" s="339"/>
      <c r="E18" s="339"/>
      <c r="F18" s="339"/>
      <c r="G18" s="339" t="s">
        <v>11</v>
      </c>
      <c r="H18" s="339"/>
      <c r="I18" s="339"/>
      <c r="J18" s="79" t="s">
        <v>12</v>
      </c>
      <c r="L18" s="133">
        <v>11</v>
      </c>
      <c r="M18" s="134">
        <v>58083.24</v>
      </c>
    </row>
    <row r="19" spans="2:13" x14ac:dyDescent="0.25">
      <c r="B19" s="343" t="s">
        <v>13</v>
      </c>
      <c r="C19" s="334"/>
      <c r="D19" s="334"/>
      <c r="E19" s="334"/>
      <c r="F19" s="334"/>
      <c r="G19" s="338">
        <v>44865</v>
      </c>
      <c r="H19" s="338"/>
      <c r="I19" s="338"/>
      <c r="J19" s="82">
        <f>'OUT 2022'!J72</f>
        <v>1426.4499999999998</v>
      </c>
      <c r="L19" s="133">
        <v>12</v>
      </c>
      <c r="M19" s="134">
        <v>31299.24</v>
      </c>
    </row>
    <row r="20" spans="2:13" x14ac:dyDescent="0.25">
      <c r="B20" s="327" t="s">
        <v>14</v>
      </c>
      <c r="C20" s="328"/>
      <c r="D20" s="328"/>
      <c r="E20" s="328"/>
      <c r="F20" s="328"/>
      <c r="G20" s="328" t="s">
        <v>45</v>
      </c>
      <c r="H20" s="328"/>
      <c r="I20" s="328"/>
      <c r="J20" s="81">
        <f>J74</f>
        <v>1155.1400000000001</v>
      </c>
      <c r="L20" s="133">
        <v>13</v>
      </c>
      <c r="M20" s="134"/>
    </row>
    <row r="21" spans="2:13" x14ac:dyDescent="0.25">
      <c r="B21" s="327" t="s">
        <v>15</v>
      </c>
      <c r="C21" s="328"/>
      <c r="D21" s="328"/>
      <c r="E21" s="328"/>
      <c r="F21" s="328"/>
      <c r="G21" s="328" t="s">
        <v>46</v>
      </c>
      <c r="H21" s="328"/>
      <c r="I21" s="328"/>
      <c r="J21" s="82">
        <v>6321.95</v>
      </c>
      <c r="L21" s="133">
        <v>14</v>
      </c>
      <c r="M21" s="134"/>
    </row>
    <row r="22" spans="2:13" x14ac:dyDescent="0.25">
      <c r="B22" s="327" t="s">
        <v>51</v>
      </c>
      <c r="C22" s="328"/>
      <c r="D22" s="328"/>
      <c r="E22" s="328"/>
      <c r="F22" s="328"/>
      <c r="G22" s="328" t="s">
        <v>122</v>
      </c>
      <c r="H22" s="328"/>
      <c r="I22" s="328"/>
      <c r="J22" s="82">
        <v>2585.1799999999998</v>
      </c>
      <c r="L22" s="133">
        <v>15</v>
      </c>
      <c r="M22" s="134"/>
    </row>
    <row r="23" spans="2:13" x14ac:dyDescent="0.25">
      <c r="B23" s="327" t="s">
        <v>53</v>
      </c>
      <c r="C23" s="328"/>
      <c r="D23" s="328"/>
      <c r="E23" s="328"/>
      <c r="F23" s="328"/>
      <c r="G23" s="328" t="s">
        <v>54</v>
      </c>
      <c r="H23" s="328"/>
      <c r="I23" s="328"/>
      <c r="J23" s="82">
        <v>200</v>
      </c>
      <c r="L23" s="133">
        <v>16</v>
      </c>
      <c r="M23" s="134"/>
    </row>
    <row r="24" spans="2:13" ht="15.75" thickBot="1" x14ac:dyDescent="0.3">
      <c r="B24" s="327" t="s">
        <v>55</v>
      </c>
      <c r="C24" s="328"/>
      <c r="D24" s="328"/>
      <c r="E24" s="328"/>
      <c r="F24" s="328"/>
      <c r="G24" s="328" t="s">
        <v>198</v>
      </c>
      <c r="H24" s="328"/>
      <c r="I24" s="328"/>
      <c r="J24" s="82">
        <v>150</v>
      </c>
      <c r="L24" s="133">
        <v>17</v>
      </c>
      <c r="M24" s="134"/>
    </row>
    <row r="25" spans="2:13" ht="16.5" thickBot="1" x14ac:dyDescent="0.3">
      <c r="B25" s="327" t="s">
        <v>57</v>
      </c>
      <c r="C25" s="328"/>
      <c r="D25" s="328"/>
      <c r="E25" s="328"/>
      <c r="F25" s="328"/>
      <c r="G25" s="328" t="s">
        <v>121</v>
      </c>
      <c r="H25" s="328"/>
      <c r="I25" s="328"/>
      <c r="J25" s="82">
        <v>350</v>
      </c>
      <c r="L25" s="417">
        <f>SUM(M8:M24)</f>
        <v>375951</v>
      </c>
      <c r="M25" s="418"/>
    </row>
    <row r="26" spans="2:13" x14ac:dyDescent="0.25">
      <c r="B26" s="327" t="s">
        <v>65</v>
      </c>
      <c r="C26" s="328"/>
      <c r="D26" s="328"/>
      <c r="E26" s="328"/>
      <c r="F26" s="328"/>
      <c r="G26" s="328" t="s">
        <v>63</v>
      </c>
      <c r="H26" s="328"/>
      <c r="I26" s="328"/>
      <c r="J26" s="82">
        <v>182.39</v>
      </c>
    </row>
    <row r="27" spans="2:13" x14ac:dyDescent="0.25">
      <c r="B27" s="327" t="s">
        <v>120</v>
      </c>
      <c r="C27" s="328"/>
      <c r="D27" s="328"/>
      <c r="E27" s="328"/>
      <c r="F27" s="328"/>
      <c r="G27" s="450" t="s">
        <v>199</v>
      </c>
      <c r="H27" s="450"/>
      <c r="I27" s="450"/>
      <c r="J27" s="82">
        <v>692</v>
      </c>
    </row>
    <row r="28" spans="2:13" x14ac:dyDescent="0.25">
      <c r="B28" s="335" t="s">
        <v>18</v>
      </c>
      <c r="C28" s="336"/>
      <c r="D28" s="336"/>
      <c r="E28" s="336"/>
      <c r="F28" s="337"/>
      <c r="G28" s="456" t="s">
        <v>245</v>
      </c>
      <c r="H28" s="336"/>
      <c r="I28" s="337"/>
      <c r="J28" s="82">
        <v>1650</v>
      </c>
    </row>
    <row r="29" spans="2:13" x14ac:dyDescent="0.25">
      <c r="B29" s="327" t="s">
        <v>19</v>
      </c>
      <c r="C29" s="328"/>
      <c r="D29" s="328"/>
      <c r="E29" s="328"/>
      <c r="F29" s="328"/>
      <c r="G29" s="456" t="s">
        <v>245</v>
      </c>
      <c r="H29" s="336"/>
      <c r="I29" s="337"/>
      <c r="J29" s="82">
        <v>1650</v>
      </c>
    </row>
    <row r="30" spans="2:13" x14ac:dyDescent="0.25">
      <c r="B30" s="335" t="s">
        <v>173</v>
      </c>
      <c r="C30" s="336"/>
      <c r="D30" s="336"/>
      <c r="E30" s="336"/>
      <c r="F30" s="337"/>
      <c r="G30" s="456" t="s">
        <v>245</v>
      </c>
      <c r="H30" s="336"/>
      <c r="I30" s="337"/>
      <c r="J30" s="82">
        <v>1650</v>
      </c>
    </row>
    <row r="31" spans="2:13" x14ac:dyDescent="0.25">
      <c r="B31" s="335" t="s">
        <v>208</v>
      </c>
      <c r="C31" s="336"/>
      <c r="D31" s="336"/>
      <c r="E31" s="336"/>
      <c r="F31" s="337"/>
      <c r="G31" s="456" t="s">
        <v>208</v>
      </c>
      <c r="H31" s="336"/>
      <c r="I31" s="337"/>
      <c r="J31" s="82">
        <v>716.13</v>
      </c>
    </row>
    <row r="32" spans="2:13" x14ac:dyDescent="0.25">
      <c r="B32" s="335" t="s">
        <v>210</v>
      </c>
      <c r="C32" s="336"/>
      <c r="D32" s="336"/>
      <c r="E32" s="336"/>
      <c r="F32" s="337"/>
      <c r="G32" s="456" t="s">
        <v>211</v>
      </c>
      <c r="H32" s="336"/>
      <c r="I32" s="337"/>
      <c r="J32" s="82">
        <v>3303</v>
      </c>
    </row>
    <row r="33" spans="2:10" x14ac:dyDescent="0.25">
      <c r="B33" s="335" t="s">
        <v>212</v>
      </c>
      <c r="C33" s="336"/>
      <c r="D33" s="336"/>
      <c r="E33" s="336"/>
      <c r="F33" s="337"/>
      <c r="G33" s="456" t="s">
        <v>213</v>
      </c>
      <c r="H33" s="336"/>
      <c r="I33" s="337"/>
      <c r="J33" s="82">
        <v>250</v>
      </c>
    </row>
    <row r="34" spans="2:10" x14ac:dyDescent="0.25">
      <c r="B34" s="335" t="s">
        <v>212</v>
      </c>
      <c r="C34" s="336"/>
      <c r="D34" s="336"/>
      <c r="E34" s="336"/>
      <c r="F34" s="337"/>
      <c r="G34" s="456" t="s">
        <v>209</v>
      </c>
      <c r="H34" s="336"/>
      <c r="I34" s="337"/>
      <c r="J34" s="82">
        <v>6804.8</v>
      </c>
    </row>
    <row r="35" spans="2:10" x14ac:dyDescent="0.25">
      <c r="B35" s="335" t="s">
        <v>18</v>
      </c>
      <c r="C35" s="336"/>
      <c r="D35" s="336"/>
      <c r="E35" s="336"/>
      <c r="F35" s="337"/>
      <c r="G35" s="328" t="s">
        <v>47</v>
      </c>
      <c r="H35" s="328"/>
      <c r="I35" s="328"/>
      <c r="J35" s="82">
        <v>1212</v>
      </c>
    </row>
    <row r="36" spans="2:10" x14ac:dyDescent="0.25">
      <c r="B36" s="451" t="s">
        <v>197</v>
      </c>
      <c r="C36" s="452"/>
      <c r="D36" s="452"/>
      <c r="E36" s="452"/>
      <c r="F36" s="452"/>
      <c r="G36" s="452" t="s">
        <v>47</v>
      </c>
      <c r="H36" s="452"/>
      <c r="I36" s="452"/>
      <c r="J36" s="82">
        <v>1212</v>
      </c>
    </row>
    <row r="37" spans="2:10" x14ac:dyDescent="0.25">
      <c r="B37" s="451" t="s">
        <v>16</v>
      </c>
      <c r="C37" s="452"/>
      <c r="D37" s="452"/>
      <c r="E37" s="452"/>
      <c r="F37" s="452"/>
      <c r="G37" s="452" t="s">
        <v>47</v>
      </c>
      <c r="H37" s="452"/>
      <c r="I37" s="452"/>
      <c r="J37" s="82">
        <v>1212</v>
      </c>
    </row>
    <row r="38" spans="2:10" x14ac:dyDescent="0.25">
      <c r="B38" s="451" t="s">
        <v>17</v>
      </c>
      <c r="C38" s="452"/>
      <c r="D38" s="452"/>
      <c r="E38" s="452"/>
      <c r="F38" s="452"/>
      <c r="G38" s="453" t="s">
        <v>48</v>
      </c>
      <c r="H38" s="454"/>
      <c r="I38" s="455"/>
      <c r="J38" s="82">
        <v>1212</v>
      </c>
    </row>
    <row r="39" spans="2:10" x14ac:dyDescent="0.25">
      <c r="B39" s="327" t="s">
        <v>18</v>
      </c>
      <c r="C39" s="328"/>
      <c r="D39" s="328"/>
      <c r="E39" s="328"/>
      <c r="F39" s="328"/>
      <c r="G39" s="469" t="s">
        <v>49</v>
      </c>
      <c r="H39" s="470"/>
      <c r="I39" s="471"/>
      <c r="J39" s="82">
        <v>1018.84</v>
      </c>
    </row>
    <row r="40" spans="2:10" x14ac:dyDescent="0.25">
      <c r="B40" s="327" t="s">
        <v>19</v>
      </c>
      <c r="C40" s="328"/>
      <c r="D40" s="328"/>
      <c r="E40" s="328"/>
      <c r="F40" s="328"/>
      <c r="G40" s="469" t="s">
        <v>49</v>
      </c>
      <c r="H40" s="470"/>
      <c r="I40" s="471"/>
      <c r="J40" s="82">
        <v>3473.52</v>
      </c>
    </row>
    <row r="41" spans="2:10" x14ac:dyDescent="0.25">
      <c r="B41" s="327" t="s">
        <v>20</v>
      </c>
      <c r="C41" s="328"/>
      <c r="D41" s="328"/>
      <c r="E41" s="328"/>
      <c r="F41" s="328"/>
      <c r="G41" s="450" t="s">
        <v>50</v>
      </c>
      <c r="H41" s="450"/>
      <c r="I41" s="450"/>
      <c r="J41" s="94">
        <v>165.46</v>
      </c>
    </row>
    <row r="42" spans="2:10" ht="15.75" thickBot="1" x14ac:dyDescent="0.3">
      <c r="B42" s="345" t="s">
        <v>58</v>
      </c>
      <c r="C42" s="346"/>
      <c r="D42" s="346"/>
      <c r="E42" s="346"/>
      <c r="F42" s="346"/>
      <c r="G42" s="346"/>
      <c r="H42" s="346"/>
      <c r="I42" s="347"/>
      <c r="J42" s="83">
        <f>SUM(J21:J41)</f>
        <v>36011.269999999997</v>
      </c>
    </row>
    <row r="43" spans="2:10" ht="6" customHeight="1" thickBot="1" x14ac:dyDescent="0.3">
      <c r="B43" s="112"/>
      <c r="C43" s="118"/>
      <c r="D43" s="118"/>
      <c r="E43" s="118"/>
      <c r="F43" s="118"/>
      <c r="G43" s="118"/>
      <c r="H43" s="118"/>
      <c r="I43" s="118"/>
      <c r="J43" s="118"/>
    </row>
    <row r="44" spans="2:10" x14ac:dyDescent="0.25">
      <c r="B44" s="447" t="s">
        <v>263</v>
      </c>
      <c r="C44" s="448"/>
      <c r="D44" s="448"/>
      <c r="E44" s="448"/>
      <c r="F44" s="448"/>
      <c r="G44" s="448" t="s">
        <v>22</v>
      </c>
      <c r="H44" s="448"/>
      <c r="I44" s="449"/>
      <c r="J44" s="121">
        <f>'OUT 2022'!J66</f>
        <v>123641.57999999999</v>
      </c>
    </row>
    <row r="45" spans="2:10" x14ac:dyDescent="0.25">
      <c r="B45" s="343" t="s">
        <v>23</v>
      </c>
      <c r="C45" s="334"/>
      <c r="D45" s="334"/>
      <c r="E45" s="334"/>
      <c r="F45" s="334"/>
      <c r="G45" s="334" t="s">
        <v>25</v>
      </c>
      <c r="H45" s="334"/>
      <c r="I45" s="474"/>
      <c r="J45" s="163">
        <f>J68</f>
        <v>-8561.2200000000012</v>
      </c>
    </row>
    <row r="46" spans="2:10" ht="15.75" thickBot="1" x14ac:dyDescent="0.3">
      <c r="B46" s="464" t="s">
        <v>24</v>
      </c>
      <c r="C46" s="461"/>
      <c r="D46" s="461"/>
      <c r="E46" s="461"/>
      <c r="F46" s="461"/>
      <c r="G46" s="461" t="s">
        <v>26</v>
      </c>
      <c r="H46" s="461"/>
      <c r="I46" s="465"/>
      <c r="J46" s="122"/>
    </row>
    <row r="47" spans="2:10" ht="6" customHeight="1" thickBot="1" x14ac:dyDescent="0.3">
      <c r="B47" s="112"/>
      <c r="C47" s="118"/>
      <c r="D47" s="118"/>
      <c r="E47" s="118"/>
      <c r="F47" s="118"/>
      <c r="G47" s="118"/>
      <c r="H47" s="118"/>
      <c r="I47" s="118"/>
      <c r="J47" s="118"/>
    </row>
    <row r="48" spans="2:10" x14ac:dyDescent="0.25">
      <c r="B48" s="466" t="s">
        <v>27</v>
      </c>
      <c r="C48" s="467"/>
      <c r="D48" s="467"/>
      <c r="E48" s="467"/>
      <c r="F48" s="467"/>
      <c r="G48" s="467"/>
      <c r="H48" s="467"/>
      <c r="I48" s="468"/>
      <c r="J48" s="113" t="s">
        <v>12</v>
      </c>
    </row>
    <row r="49" spans="2:11" x14ac:dyDescent="0.25">
      <c r="B49" s="335" t="s">
        <v>28</v>
      </c>
      <c r="C49" s="336"/>
      <c r="D49" s="336"/>
      <c r="E49" s="336"/>
      <c r="F49" s="336"/>
      <c r="G49" s="336"/>
      <c r="H49" s="336"/>
      <c r="I49" s="337"/>
      <c r="J49" s="119">
        <f>I74</f>
        <v>100599.28</v>
      </c>
    </row>
    <row r="50" spans="2:11" x14ac:dyDescent="0.25">
      <c r="B50" s="335" t="s">
        <v>29</v>
      </c>
      <c r="C50" s="336"/>
      <c r="D50" s="336"/>
      <c r="E50" s="336"/>
      <c r="F50" s="336"/>
      <c r="G50" s="336"/>
      <c r="H50" s="336"/>
      <c r="I50" s="337"/>
      <c r="J50" s="119">
        <f>I68</f>
        <v>10141052.6</v>
      </c>
    </row>
    <row r="51" spans="2:11" x14ac:dyDescent="0.25">
      <c r="B51" s="335" t="s">
        <v>30</v>
      </c>
      <c r="C51" s="336"/>
      <c r="D51" s="336"/>
      <c r="E51" s="336"/>
      <c r="F51" s="336"/>
      <c r="G51" s="336"/>
      <c r="H51" s="336"/>
      <c r="I51" s="337"/>
      <c r="J51" s="119">
        <f>I71</f>
        <v>3792410.64</v>
      </c>
    </row>
    <row r="52" spans="2:11" x14ac:dyDescent="0.25">
      <c r="B52" s="335" t="s">
        <v>31</v>
      </c>
      <c r="C52" s="336"/>
      <c r="D52" s="336"/>
      <c r="E52" s="336"/>
      <c r="F52" s="336"/>
      <c r="G52" s="336"/>
      <c r="H52" s="336"/>
      <c r="I52" s="337"/>
      <c r="J52" s="119">
        <f>J80</f>
        <v>0</v>
      </c>
    </row>
    <row r="53" spans="2:11" x14ac:dyDescent="0.25">
      <c r="B53" s="335" t="s">
        <v>32</v>
      </c>
      <c r="C53" s="336"/>
      <c r="D53" s="336"/>
      <c r="E53" s="336"/>
      <c r="F53" s="336"/>
      <c r="G53" s="336"/>
      <c r="H53" s="336"/>
      <c r="I53" s="337"/>
      <c r="J53" s="119">
        <v>0</v>
      </c>
    </row>
    <row r="54" spans="2:11" ht="15.75" thickBot="1" x14ac:dyDescent="0.3">
      <c r="B54" s="294" t="s">
        <v>33</v>
      </c>
      <c r="C54" s="295"/>
      <c r="D54" s="295"/>
      <c r="E54" s="295"/>
      <c r="F54" s="295"/>
      <c r="G54" s="295"/>
      <c r="H54" s="295"/>
      <c r="I54" s="296"/>
      <c r="J54" s="237">
        <f>SUM(J49:J53)</f>
        <v>14034062.52</v>
      </c>
    </row>
    <row r="55" spans="2:11" ht="15.75" thickBot="1" x14ac:dyDescent="0.3">
      <c r="B55" s="112"/>
      <c r="C55" s="112"/>
      <c r="D55" s="112"/>
      <c r="E55" s="112"/>
      <c r="F55" s="112"/>
      <c r="G55" s="112"/>
      <c r="H55" s="112"/>
      <c r="I55" s="112"/>
      <c r="J55" s="112"/>
    </row>
    <row r="56" spans="2:11" ht="16.5" thickBot="1" x14ac:dyDescent="0.3">
      <c r="B56" s="463" t="s">
        <v>153</v>
      </c>
      <c r="C56" s="463"/>
      <c r="D56" s="463"/>
      <c r="E56" s="463"/>
      <c r="F56" s="463"/>
      <c r="G56" s="463"/>
      <c r="H56" s="463"/>
      <c r="I56" s="463"/>
      <c r="J56" s="230">
        <f>J68+J71+J74</f>
        <v>1053.3300000000006</v>
      </c>
    </row>
    <row r="57" spans="2:11" ht="8.25" customHeight="1" x14ac:dyDescent="0.25">
      <c r="B57" s="112"/>
      <c r="C57" s="123"/>
      <c r="D57" s="123"/>
      <c r="E57" s="123"/>
      <c r="F57" s="123"/>
      <c r="G57" s="123"/>
      <c r="H57" s="123"/>
      <c r="I57" s="123"/>
      <c r="J57" s="123"/>
    </row>
    <row r="58" spans="2:11" ht="18" x14ac:dyDescent="0.25">
      <c r="B58" s="379" t="s">
        <v>207</v>
      </c>
      <c r="C58" s="379"/>
      <c r="D58" s="379"/>
      <c r="E58" s="379"/>
      <c r="F58" s="379"/>
      <c r="G58" s="379"/>
      <c r="H58" s="379"/>
      <c r="I58" s="379"/>
      <c r="J58" s="379"/>
    </row>
    <row r="59" spans="2:11" ht="16.5" thickBot="1" x14ac:dyDescent="0.3">
      <c r="B59" s="118"/>
      <c r="C59" s="124"/>
      <c r="D59" s="124"/>
      <c r="E59" s="118"/>
      <c r="F59" s="118"/>
      <c r="G59" s="118"/>
      <c r="H59" s="118"/>
      <c r="I59" s="125" t="s">
        <v>204</v>
      </c>
      <c r="J59" s="125" t="s">
        <v>236</v>
      </c>
      <c r="K59" s="45"/>
    </row>
    <row r="60" spans="2:11" ht="15.75" x14ac:dyDescent="0.25">
      <c r="B60" s="126">
        <v>1</v>
      </c>
      <c r="C60" s="458" t="s">
        <v>66</v>
      </c>
      <c r="D60" s="458"/>
      <c r="E60" s="458"/>
      <c r="F60" s="472" t="s">
        <v>34</v>
      </c>
      <c r="G60" s="473"/>
      <c r="H60" s="473"/>
      <c r="I60" s="164">
        <v>896981.85</v>
      </c>
      <c r="J60" s="258">
        <v>-7502.5</v>
      </c>
      <c r="K60" s="67"/>
    </row>
    <row r="61" spans="2:11" ht="15.75" x14ac:dyDescent="0.25">
      <c r="B61" s="111">
        <v>2</v>
      </c>
      <c r="C61" s="462" t="s">
        <v>66</v>
      </c>
      <c r="D61" s="462"/>
      <c r="E61" s="462"/>
      <c r="F61" s="456" t="s">
        <v>35</v>
      </c>
      <c r="G61" s="336"/>
      <c r="H61" s="336"/>
      <c r="I61" s="165">
        <v>920068.41</v>
      </c>
      <c r="J61" s="259">
        <v>-11139.76</v>
      </c>
      <c r="K61" s="67"/>
    </row>
    <row r="62" spans="2:11" ht="15.75" x14ac:dyDescent="0.25">
      <c r="B62" s="111">
        <v>3</v>
      </c>
      <c r="C62" s="462" t="s">
        <v>66</v>
      </c>
      <c r="D62" s="462"/>
      <c r="E62" s="462"/>
      <c r="F62" s="456" t="s">
        <v>36</v>
      </c>
      <c r="G62" s="336"/>
      <c r="H62" s="336"/>
      <c r="I62" s="165">
        <v>1568932.27</v>
      </c>
      <c r="J62" s="259">
        <v>-11144.07</v>
      </c>
      <c r="K62" s="67"/>
    </row>
    <row r="63" spans="2:11" ht="15.75" x14ac:dyDescent="0.25">
      <c r="B63" s="111">
        <v>4</v>
      </c>
      <c r="C63" s="462" t="s">
        <v>66</v>
      </c>
      <c r="D63" s="462"/>
      <c r="E63" s="462"/>
      <c r="F63" s="456" t="s">
        <v>37</v>
      </c>
      <c r="G63" s="336"/>
      <c r="H63" s="336"/>
      <c r="I63" s="165">
        <v>1227708.52</v>
      </c>
      <c r="J63" s="257">
        <v>11211.87</v>
      </c>
      <c r="K63" s="149"/>
    </row>
    <row r="64" spans="2:11" ht="15.75" x14ac:dyDescent="0.25">
      <c r="B64" s="111">
        <v>5</v>
      </c>
      <c r="C64" s="462" t="s">
        <v>66</v>
      </c>
      <c r="D64" s="462"/>
      <c r="E64" s="462"/>
      <c r="F64" s="456" t="s">
        <v>38</v>
      </c>
      <c r="G64" s="336"/>
      <c r="H64" s="336"/>
      <c r="I64" s="165">
        <v>745970.39</v>
      </c>
      <c r="J64" s="259">
        <v>-2610.52</v>
      </c>
      <c r="K64" s="67"/>
    </row>
    <row r="65" spans="2:11" ht="15.75" x14ac:dyDescent="0.25">
      <c r="B65" s="111">
        <v>6</v>
      </c>
      <c r="C65" s="462" t="s">
        <v>66</v>
      </c>
      <c r="D65" s="462"/>
      <c r="E65" s="462"/>
      <c r="F65" s="456" t="s">
        <v>39</v>
      </c>
      <c r="G65" s="336"/>
      <c r="H65" s="336"/>
      <c r="I65" s="165">
        <v>1855296.2</v>
      </c>
      <c r="J65" s="257">
        <v>19061.98</v>
      </c>
      <c r="K65" s="151"/>
    </row>
    <row r="66" spans="2:11" ht="15.75" x14ac:dyDescent="0.25">
      <c r="B66" s="111">
        <v>7</v>
      </c>
      <c r="C66" s="462" t="s">
        <v>66</v>
      </c>
      <c r="D66" s="462"/>
      <c r="E66" s="462"/>
      <c r="F66" s="456" t="s">
        <v>40</v>
      </c>
      <c r="G66" s="336"/>
      <c r="H66" s="336"/>
      <c r="I66" s="165">
        <v>2275004.69</v>
      </c>
      <c r="J66" s="257">
        <v>1981.48</v>
      </c>
      <c r="K66" s="151"/>
    </row>
    <row r="67" spans="2:11" ht="15.75" x14ac:dyDescent="0.25">
      <c r="B67" s="111">
        <v>8</v>
      </c>
      <c r="C67" s="462" t="s">
        <v>66</v>
      </c>
      <c r="D67" s="462"/>
      <c r="E67" s="462"/>
      <c r="F67" s="456" t="s">
        <v>41</v>
      </c>
      <c r="G67" s="336"/>
      <c r="H67" s="336"/>
      <c r="I67" s="165">
        <v>651090.27</v>
      </c>
      <c r="J67" s="259">
        <v>-8419.7000000000007</v>
      </c>
      <c r="K67" s="152"/>
    </row>
    <row r="68" spans="2:11" ht="15.75" x14ac:dyDescent="0.25">
      <c r="B68" s="311" t="s">
        <v>58</v>
      </c>
      <c r="C68" s="312"/>
      <c r="D68" s="312"/>
      <c r="E68" s="312"/>
      <c r="F68" s="312"/>
      <c r="G68" s="312"/>
      <c r="H68" s="312"/>
      <c r="I68" s="204">
        <f>SUM(I60:I67)</f>
        <v>10141052.6</v>
      </c>
      <c r="J68" s="253">
        <f>SUM(J60:J67)</f>
        <v>-8561.2200000000012</v>
      </c>
      <c r="K68" s="153"/>
    </row>
    <row r="69" spans="2:11" ht="15.75" x14ac:dyDescent="0.25">
      <c r="B69" s="111">
        <v>9</v>
      </c>
      <c r="C69" s="334" t="s">
        <v>67</v>
      </c>
      <c r="D69" s="334"/>
      <c r="E69" s="334"/>
      <c r="F69" s="160" t="s">
        <v>44</v>
      </c>
      <c r="G69" s="161"/>
      <c r="H69" s="161"/>
      <c r="I69" s="165">
        <v>1613337.12</v>
      </c>
      <c r="J69" s="259">
        <v>-13002.13</v>
      </c>
      <c r="K69" s="152"/>
    </row>
    <row r="70" spans="2:11" ht="15.75" x14ac:dyDescent="0.25">
      <c r="B70" s="111">
        <v>10</v>
      </c>
      <c r="C70" s="334" t="s">
        <v>67</v>
      </c>
      <c r="D70" s="334"/>
      <c r="E70" s="334"/>
      <c r="F70" s="160" t="s">
        <v>43</v>
      </c>
      <c r="G70" s="161"/>
      <c r="H70" s="161"/>
      <c r="I70" s="165">
        <v>2179073.52</v>
      </c>
      <c r="J70" s="257">
        <v>21461.54</v>
      </c>
      <c r="K70" s="151"/>
    </row>
    <row r="71" spans="2:11" ht="15.75" x14ac:dyDescent="0.25">
      <c r="B71" s="311" t="s">
        <v>58</v>
      </c>
      <c r="C71" s="312"/>
      <c r="D71" s="312"/>
      <c r="E71" s="312"/>
      <c r="F71" s="312"/>
      <c r="G71" s="312"/>
      <c r="H71" s="312"/>
      <c r="I71" s="204">
        <f>SUM(I69:I70)</f>
        <v>3792410.64</v>
      </c>
      <c r="J71" s="205">
        <f>SUM(J69:J70)</f>
        <v>8459.4100000000017</v>
      </c>
      <c r="K71" s="154"/>
    </row>
    <row r="72" spans="2:11" ht="15.75" x14ac:dyDescent="0.25">
      <c r="B72" s="111">
        <v>11</v>
      </c>
      <c r="C72" s="334" t="s">
        <v>68</v>
      </c>
      <c r="D72" s="334"/>
      <c r="E72" s="334"/>
      <c r="F72" s="160" t="s">
        <v>59</v>
      </c>
      <c r="G72" s="161"/>
      <c r="H72" s="161"/>
      <c r="I72" s="165">
        <v>89315.69</v>
      </c>
      <c r="J72" s="257">
        <v>1040.97</v>
      </c>
      <c r="K72" s="151"/>
    </row>
    <row r="73" spans="2:11" ht="15.75" x14ac:dyDescent="0.25">
      <c r="B73" s="111">
        <v>12</v>
      </c>
      <c r="C73" s="334" t="s">
        <v>68</v>
      </c>
      <c r="D73" s="334"/>
      <c r="E73" s="334"/>
      <c r="F73" s="131" t="s">
        <v>60</v>
      </c>
      <c r="G73" s="131"/>
      <c r="H73" s="160"/>
      <c r="I73" s="165">
        <v>11283.59</v>
      </c>
      <c r="J73" s="257">
        <v>114.17</v>
      </c>
      <c r="K73" s="151"/>
    </row>
    <row r="74" spans="2:11" ht="16.5" thickBot="1" x14ac:dyDescent="0.3">
      <c r="B74" s="419" t="s">
        <v>58</v>
      </c>
      <c r="C74" s="420"/>
      <c r="D74" s="420"/>
      <c r="E74" s="420"/>
      <c r="F74" s="420"/>
      <c r="G74" s="420"/>
      <c r="H74" s="420"/>
      <c r="I74" s="206">
        <f>SUM(I72:I73)</f>
        <v>100599.28</v>
      </c>
      <c r="J74" s="207">
        <f>SUM(J72:J73)</f>
        <v>1155.1400000000001</v>
      </c>
      <c r="K74" s="154"/>
    </row>
    <row r="75" spans="2:11" ht="15.75" thickBot="1" x14ac:dyDescent="0.3">
      <c r="B75" s="457" t="s">
        <v>70</v>
      </c>
      <c r="C75" s="457"/>
      <c r="D75" s="457"/>
      <c r="E75" s="457"/>
      <c r="F75" s="457"/>
      <c r="G75" s="457"/>
      <c r="H75" s="457"/>
      <c r="I75" s="457"/>
      <c r="J75" s="457"/>
      <c r="K75" s="155"/>
    </row>
    <row r="76" spans="2:11" ht="18.75" x14ac:dyDescent="0.3">
      <c r="B76" s="126">
        <v>1</v>
      </c>
      <c r="C76" s="458" t="s">
        <v>66</v>
      </c>
      <c r="D76" s="458"/>
      <c r="E76" s="458"/>
      <c r="F76" s="459" t="s">
        <v>42</v>
      </c>
      <c r="G76" s="459"/>
      <c r="H76" s="459"/>
      <c r="I76" s="459"/>
      <c r="J76" s="162">
        <v>0</v>
      </c>
      <c r="K76" s="150"/>
    </row>
    <row r="77" spans="2:11" x14ac:dyDescent="0.25">
      <c r="B77" s="111">
        <v>2</v>
      </c>
      <c r="C77" s="334" t="s">
        <v>67</v>
      </c>
      <c r="D77" s="334"/>
      <c r="E77" s="334"/>
      <c r="F77" s="334" t="s">
        <v>42</v>
      </c>
      <c r="G77" s="334"/>
      <c r="H77" s="334"/>
      <c r="I77" s="334"/>
      <c r="J77" s="127">
        <v>0</v>
      </c>
    </row>
    <row r="78" spans="2:11" x14ac:dyDescent="0.25">
      <c r="B78" s="111">
        <v>3</v>
      </c>
      <c r="C78" s="334" t="s">
        <v>68</v>
      </c>
      <c r="D78" s="334"/>
      <c r="E78" s="334"/>
      <c r="F78" s="334" t="s">
        <v>42</v>
      </c>
      <c r="G78" s="334"/>
      <c r="H78" s="334"/>
      <c r="I78" s="334"/>
      <c r="J78" s="127">
        <v>0</v>
      </c>
    </row>
    <row r="79" spans="2:11" x14ac:dyDescent="0.25">
      <c r="B79" s="128">
        <v>4</v>
      </c>
      <c r="C79" s="348" t="s">
        <v>73</v>
      </c>
      <c r="D79" s="349"/>
      <c r="E79" s="350"/>
      <c r="F79" s="334" t="s">
        <v>42</v>
      </c>
      <c r="G79" s="334"/>
      <c r="H79" s="334"/>
      <c r="I79" s="334"/>
      <c r="J79" s="127">
        <v>0</v>
      </c>
    </row>
    <row r="80" spans="2:11" ht="15.75" thickBot="1" x14ac:dyDescent="0.3">
      <c r="B80" s="120">
        <v>5</v>
      </c>
      <c r="C80" s="460" t="s">
        <v>71</v>
      </c>
      <c r="D80" s="460"/>
      <c r="E80" s="460"/>
      <c r="F80" s="461" t="s">
        <v>42</v>
      </c>
      <c r="G80" s="461"/>
      <c r="H80" s="461"/>
      <c r="I80" s="461"/>
      <c r="J80" s="129">
        <v>0</v>
      </c>
    </row>
    <row r="81" spans="2:10" ht="15.75" thickBot="1" x14ac:dyDescent="0.3">
      <c r="B81" s="118"/>
      <c r="C81" s="118"/>
      <c r="D81" s="118"/>
      <c r="E81" s="118"/>
      <c r="F81" s="118"/>
      <c r="G81" s="118"/>
      <c r="H81" s="118"/>
      <c r="I81" s="118"/>
      <c r="J81" s="118"/>
    </row>
    <row r="82" spans="2:10" ht="15.75" x14ac:dyDescent="0.25">
      <c r="B82" s="404" t="s">
        <v>72</v>
      </c>
      <c r="C82" s="405"/>
      <c r="D82" s="405"/>
      <c r="E82" s="405"/>
      <c r="F82" s="405"/>
      <c r="G82" s="405"/>
      <c r="H82" s="405"/>
      <c r="I82" s="405"/>
      <c r="J82" s="406"/>
    </row>
    <row r="83" spans="2:10" ht="16.5" thickBot="1" x14ac:dyDescent="0.3">
      <c r="B83" s="402" t="s">
        <v>58</v>
      </c>
      <c r="C83" s="403"/>
      <c r="D83" s="403"/>
      <c r="E83" s="403"/>
      <c r="F83" s="403"/>
      <c r="G83" s="403"/>
      <c r="H83" s="403"/>
      <c r="I83" s="403"/>
      <c r="J83" s="24">
        <f>J68+J71+J74+J76+J77+J78+J80+J79</f>
        <v>1053.3300000000006</v>
      </c>
    </row>
  </sheetData>
  <mergeCells count="119">
    <mergeCell ref="F67:H67"/>
    <mergeCell ref="B68:H68"/>
    <mergeCell ref="B71:H71"/>
    <mergeCell ref="B74:H74"/>
    <mergeCell ref="G40:I40"/>
    <mergeCell ref="G39:I39"/>
    <mergeCell ref="B52:I52"/>
    <mergeCell ref="B53:I53"/>
    <mergeCell ref="F60:H60"/>
    <mergeCell ref="F61:H61"/>
    <mergeCell ref="F62:H62"/>
    <mergeCell ref="F63:H63"/>
    <mergeCell ref="F64:H64"/>
    <mergeCell ref="F65:H65"/>
    <mergeCell ref="C67:E67"/>
    <mergeCell ref="C69:E69"/>
    <mergeCell ref="C70:E70"/>
    <mergeCell ref="B44:F44"/>
    <mergeCell ref="G44:I44"/>
    <mergeCell ref="B45:F45"/>
    <mergeCell ref="G45:I45"/>
    <mergeCell ref="B42:I42"/>
    <mergeCell ref="L7:M7"/>
    <mergeCell ref="L25:M25"/>
    <mergeCell ref="B32:F32"/>
    <mergeCell ref="G32:I32"/>
    <mergeCell ref="B33:F33"/>
    <mergeCell ref="G33:I33"/>
    <mergeCell ref="C64:E64"/>
    <mergeCell ref="C65:E65"/>
    <mergeCell ref="C66:E66"/>
    <mergeCell ref="C61:E61"/>
    <mergeCell ref="C62:E62"/>
    <mergeCell ref="C63:E63"/>
    <mergeCell ref="B54:I54"/>
    <mergeCell ref="B56:I56"/>
    <mergeCell ref="B58:J58"/>
    <mergeCell ref="C60:E60"/>
    <mergeCell ref="B46:F46"/>
    <mergeCell ref="G46:I46"/>
    <mergeCell ref="B48:I48"/>
    <mergeCell ref="B49:I49"/>
    <mergeCell ref="B50:I50"/>
    <mergeCell ref="B51:I51"/>
    <mergeCell ref="F66:H66"/>
    <mergeCell ref="B25:F25"/>
    <mergeCell ref="B83:I83"/>
    <mergeCell ref="B75:J75"/>
    <mergeCell ref="C76:E76"/>
    <mergeCell ref="F76:I76"/>
    <mergeCell ref="C77:E77"/>
    <mergeCell ref="F77:I77"/>
    <mergeCell ref="C78:E78"/>
    <mergeCell ref="F78:I78"/>
    <mergeCell ref="C72:E72"/>
    <mergeCell ref="C73:E73"/>
    <mergeCell ref="C80:E80"/>
    <mergeCell ref="F80:I80"/>
    <mergeCell ref="B82:J82"/>
    <mergeCell ref="C79:E79"/>
    <mergeCell ref="F79:I79"/>
    <mergeCell ref="B34:F34"/>
    <mergeCell ref="G34:I34"/>
    <mergeCell ref="B29:F29"/>
    <mergeCell ref="G29:I29"/>
    <mergeCell ref="B30:F30"/>
    <mergeCell ref="G30:I30"/>
    <mergeCell ref="B31:F31"/>
    <mergeCell ref="G31:I31"/>
    <mergeCell ref="B28:F28"/>
    <mergeCell ref="G28:I28"/>
    <mergeCell ref="B37:F37"/>
    <mergeCell ref="G37:I37"/>
    <mergeCell ref="B38:F38"/>
    <mergeCell ref="B39:F39"/>
    <mergeCell ref="B40:F40"/>
    <mergeCell ref="B41:F41"/>
    <mergeCell ref="G41:I41"/>
    <mergeCell ref="G38:I38"/>
    <mergeCell ref="B35:F35"/>
    <mergeCell ref="G35:I35"/>
    <mergeCell ref="B36:F36"/>
    <mergeCell ref="G36:I36"/>
    <mergeCell ref="B22:F22"/>
    <mergeCell ref="G22:I22"/>
    <mergeCell ref="B18:F18"/>
    <mergeCell ref="G18:I18"/>
    <mergeCell ref="B19:F19"/>
    <mergeCell ref="G19:I19"/>
    <mergeCell ref="B26:F26"/>
    <mergeCell ref="G26:I26"/>
    <mergeCell ref="B27:F27"/>
    <mergeCell ref="G27:I27"/>
    <mergeCell ref="B23:F23"/>
    <mergeCell ref="G23:I23"/>
    <mergeCell ref="B24:F24"/>
    <mergeCell ref="G24:I24"/>
    <mergeCell ref="G25:I25"/>
    <mergeCell ref="B1:J1"/>
    <mergeCell ref="B2:J2"/>
    <mergeCell ref="B3:J3"/>
    <mergeCell ref="B4:J4"/>
    <mergeCell ref="B5:H5"/>
    <mergeCell ref="B6:H6"/>
    <mergeCell ref="B20:F20"/>
    <mergeCell ref="G20:I20"/>
    <mergeCell ref="B21:F21"/>
    <mergeCell ref="G21:I21"/>
    <mergeCell ref="I5:J5"/>
    <mergeCell ref="I6:J6"/>
    <mergeCell ref="B14:I14"/>
    <mergeCell ref="B15:I15"/>
    <mergeCell ref="B17:J17"/>
    <mergeCell ref="B7:I7"/>
    <mergeCell ref="B8:I8"/>
    <mergeCell ref="B10:I10"/>
    <mergeCell ref="B12:I12"/>
    <mergeCell ref="B13:I13"/>
    <mergeCell ref="B11:I11"/>
  </mergeCells>
  <pageMargins left="0.11811023622047245" right="0.11811023622047245" top="0.11811023622047245" bottom="0.11811023622047245" header="0.31496062992125984" footer="0.31496062992125984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1565-410D-4E48-8D6B-FBEF2069F572}">
  <dimension ref="A1:R98"/>
  <sheetViews>
    <sheetView topLeftCell="D1" workbookViewId="0">
      <selection activeCell="O24" sqref="O24"/>
    </sheetView>
  </sheetViews>
  <sheetFormatPr defaultRowHeight="15" x14ac:dyDescent="0.25"/>
  <cols>
    <col min="1" max="1" width="0.7109375" customWidth="1"/>
    <col min="2" max="2" width="3.7109375" customWidth="1"/>
    <col min="3" max="4" width="9" customWidth="1"/>
    <col min="5" max="5" width="4.140625" customWidth="1"/>
    <col min="6" max="6" width="6.140625" customWidth="1"/>
    <col min="7" max="7" width="2" customWidth="1"/>
    <col min="8" max="8" width="29.5703125" customWidth="1"/>
    <col min="9" max="9" width="19.7109375" customWidth="1"/>
    <col min="10" max="10" width="20.28515625" customWidth="1"/>
    <col min="11" max="11" width="2.85546875" customWidth="1"/>
    <col min="12" max="12" width="4.7109375" customWidth="1"/>
    <col min="13" max="13" width="18.140625" customWidth="1"/>
    <col min="14" max="14" width="18.42578125" customWidth="1"/>
    <col min="15" max="15" width="14.28515625" bestFit="1" customWidth="1"/>
    <col min="16" max="16" width="14.140625" customWidth="1"/>
  </cols>
  <sheetData>
    <row r="1" spans="1:18" ht="15.75" x14ac:dyDescent="0.25">
      <c r="A1" s="112"/>
      <c r="B1" s="427" t="s">
        <v>0</v>
      </c>
      <c r="C1" s="427"/>
      <c r="D1" s="427"/>
      <c r="E1" s="427"/>
      <c r="F1" s="427"/>
      <c r="G1" s="427"/>
      <c r="H1" s="427"/>
      <c r="I1" s="427"/>
      <c r="J1" s="427"/>
      <c r="K1" s="112"/>
    </row>
    <row r="2" spans="1:18" ht="15.75" x14ac:dyDescent="0.25">
      <c r="A2" s="112"/>
      <c r="B2" s="427" t="s">
        <v>1</v>
      </c>
      <c r="C2" s="427"/>
      <c r="D2" s="427"/>
      <c r="E2" s="427"/>
      <c r="F2" s="427"/>
      <c r="G2" s="427"/>
      <c r="H2" s="427"/>
      <c r="I2" s="427"/>
      <c r="J2" s="427"/>
      <c r="K2" s="112"/>
    </row>
    <row r="3" spans="1:18" ht="15.75" x14ac:dyDescent="0.25">
      <c r="A3" s="112"/>
      <c r="B3" s="479" t="s">
        <v>248</v>
      </c>
      <c r="C3" s="479"/>
      <c r="D3" s="479"/>
      <c r="E3" s="479"/>
      <c r="F3" s="479"/>
      <c r="G3" s="479"/>
      <c r="H3" s="479"/>
      <c r="I3" s="479"/>
      <c r="J3" s="479"/>
      <c r="K3" s="112"/>
    </row>
    <row r="4" spans="1:18" ht="15.75" x14ac:dyDescent="0.25">
      <c r="A4" s="112"/>
      <c r="B4" s="479" t="s">
        <v>2</v>
      </c>
      <c r="C4" s="479"/>
      <c r="D4" s="479"/>
      <c r="E4" s="479"/>
      <c r="F4" s="479"/>
      <c r="G4" s="479"/>
      <c r="H4" s="479"/>
      <c r="I4" s="479"/>
      <c r="J4" s="479"/>
      <c r="K4" s="112"/>
    </row>
    <row r="5" spans="1:18" ht="15.75" x14ac:dyDescent="0.25">
      <c r="A5" s="112"/>
      <c r="B5" s="480" t="s">
        <v>81</v>
      </c>
      <c r="C5" s="480"/>
      <c r="D5" s="480"/>
      <c r="E5" s="480"/>
      <c r="F5" s="480"/>
      <c r="G5" s="480"/>
      <c r="H5" s="480"/>
      <c r="I5" s="481">
        <f>'NOV 2022'!J54</f>
        <v>14034062.52</v>
      </c>
      <c r="J5" s="481"/>
      <c r="K5" s="112"/>
    </row>
    <row r="6" spans="1:18" ht="16.5" thickBot="1" x14ac:dyDescent="0.3">
      <c r="A6" s="112"/>
      <c r="B6" s="480" t="s">
        <v>148</v>
      </c>
      <c r="C6" s="480"/>
      <c r="D6" s="480"/>
      <c r="E6" s="480"/>
      <c r="F6" s="480"/>
      <c r="G6" s="480"/>
      <c r="H6" s="480"/>
      <c r="I6" s="482">
        <f>J97</f>
        <v>14089995.890000002</v>
      </c>
      <c r="J6" s="482"/>
      <c r="K6" s="112"/>
    </row>
    <row r="7" spans="1:18" ht="12.95" customHeight="1" x14ac:dyDescent="0.25">
      <c r="A7" s="112"/>
      <c r="B7" s="358" t="s">
        <v>3</v>
      </c>
      <c r="C7" s="359"/>
      <c r="D7" s="359"/>
      <c r="E7" s="359"/>
      <c r="F7" s="359"/>
      <c r="G7" s="359"/>
      <c r="H7" s="359"/>
      <c r="I7" s="359"/>
      <c r="J7" s="169" t="s">
        <v>12</v>
      </c>
      <c r="K7" s="112"/>
      <c r="L7" s="416" t="s">
        <v>249</v>
      </c>
      <c r="M7" s="416"/>
    </row>
    <row r="8" spans="1:18" ht="12.95" customHeight="1" x14ac:dyDescent="0.25">
      <c r="A8" s="112"/>
      <c r="B8" s="361" t="s">
        <v>255</v>
      </c>
      <c r="C8" s="362"/>
      <c r="D8" s="362"/>
      <c r="E8" s="362"/>
      <c r="F8" s="362"/>
      <c r="G8" s="362"/>
      <c r="H8" s="362"/>
      <c r="I8" s="362"/>
      <c r="J8" s="170">
        <f>'NOV 2022'!J51</f>
        <v>3792410.64</v>
      </c>
      <c r="K8" s="112"/>
      <c r="L8" s="133">
        <v>1</v>
      </c>
      <c r="M8" s="134">
        <v>44151.09</v>
      </c>
    </row>
    <row r="9" spans="1:18" ht="12.95" customHeight="1" x14ac:dyDescent="0.25">
      <c r="A9" s="112"/>
      <c r="B9" s="373" t="s">
        <v>62</v>
      </c>
      <c r="C9" s="374"/>
      <c r="D9" s="374"/>
      <c r="E9" s="374"/>
      <c r="F9" s="374"/>
      <c r="G9" s="374"/>
      <c r="H9" s="375"/>
      <c r="I9" s="170">
        <v>719143.42</v>
      </c>
      <c r="J9" s="172">
        <f>L34</f>
        <v>438852</v>
      </c>
      <c r="K9" s="112"/>
      <c r="L9" s="133">
        <v>2</v>
      </c>
      <c r="M9" s="134">
        <v>11089.18</v>
      </c>
    </row>
    <row r="10" spans="1:18" ht="12.95" customHeight="1" x14ac:dyDescent="0.25">
      <c r="A10" s="112"/>
      <c r="B10" s="361" t="s">
        <v>258</v>
      </c>
      <c r="C10" s="362"/>
      <c r="D10" s="362"/>
      <c r="E10" s="362"/>
      <c r="F10" s="362"/>
      <c r="G10" s="362"/>
      <c r="H10" s="362"/>
      <c r="I10" s="362"/>
      <c r="J10" s="170">
        <v>5560.32</v>
      </c>
      <c r="K10" s="112"/>
      <c r="L10" s="133">
        <v>3</v>
      </c>
      <c r="M10" s="134">
        <v>1791.54</v>
      </c>
    </row>
    <row r="11" spans="1:18" ht="12.95" customHeight="1" x14ac:dyDescent="0.25">
      <c r="A11" s="112"/>
      <c r="B11" s="361" t="s">
        <v>259</v>
      </c>
      <c r="C11" s="362"/>
      <c r="D11" s="362"/>
      <c r="E11" s="362"/>
      <c r="F11" s="362"/>
      <c r="G11" s="362"/>
      <c r="H11" s="362"/>
      <c r="I11" s="362"/>
      <c r="J11" s="170">
        <v>7018.54</v>
      </c>
      <c r="K11" s="112"/>
      <c r="L11" s="133">
        <v>4</v>
      </c>
      <c r="M11" s="134">
        <v>39154.47</v>
      </c>
    </row>
    <row r="12" spans="1:18" ht="12.95" customHeight="1" x14ac:dyDescent="0.25">
      <c r="A12" s="112"/>
      <c r="B12" s="361" t="s">
        <v>5</v>
      </c>
      <c r="C12" s="362"/>
      <c r="D12" s="362"/>
      <c r="E12" s="362"/>
      <c r="F12" s="362"/>
      <c r="G12" s="362"/>
      <c r="H12" s="362"/>
      <c r="I12" s="362"/>
      <c r="J12" s="170">
        <v>21760.66</v>
      </c>
      <c r="K12" s="112"/>
      <c r="L12" s="133">
        <v>5</v>
      </c>
      <c r="M12" s="134">
        <v>44713.21</v>
      </c>
    </row>
    <row r="13" spans="1:18" ht="12.95" customHeight="1" x14ac:dyDescent="0.25">
      <c r="A13" s="112"/>
      <c r="B13" s="361" t="s">
        <v>6</v>
      </c>
      <c r="C13" s="362"/>
      <c r="D13" s="362"/>
      <c r="E13" s="362"/>
      <c r="F13" s="362"/>
      <c r="G13" s="362"/>
      <c r="H13" s="362"/>
      <c r="I13" s="362"/>
      <c r="J13" s="172">
        <f>J85</f>
        <v>22461.95</v>
      </c>
      <c r="K13" s="112"/>
      <c r="L13" s="133">
        <v>6</v>
      </c>
      <c r="M13" s="134">
        <v>10932.75</v>
      </c>
    </row>
    <row r="14" spans="1:18" ht="12.95" customHeight="1" x14ac:dyDescent="0.25">
      <c r="A14" s="112"/>
      <c r="B14" s="361" t="s">
        <v>7</v>
      </c>
      <c r="C14" s="362"/>
      <c r="D14" s="362"/>
      <c r="E14" s="362"/>
      <c r="F14" s="362"/>
      <c r="G14" s="362"/>
      <c r="H14" s="362"/>
      <c r="I14" s="362"/>
      <c r="J14" s="211">
        <v>1199</v>
      </c>
      <c r="K14" s="112"/>
      <c r="L14" s="133">
        <v>7</v>
      </c>
      <c r="M14" s="134">
        <v>33462.42</v>
      </c>
      <c r="O14" t="s">
        <v>260</v>
      </c>
      <c r="P14" t="s">
        <v>261</v>
      </c>
      <c r="R14" s="140"/>
    </row>
    <row r="15" spans="1:18" ht="12.95" customHeight="1" thickBot="1" x14ac:dyDescent="0.3">
      <c r="A15" s="112"/>
      <c r="B15" s="356" t="s">
        <v>280</v>
      </c>
      <c r="C15" s="357"/>
      <c r="D15" s="357"/>
      <c r="E15" s="357"/>
      <c r="F15" s="357"/>
      <c r="G15" s="357"/>
      <c r="H15" s="357"/>
      <c r="I15" s="357"/>
      <c r="J15" s="174">
        <v>547757.94999999995</v>
      </c>
      <c r="K15" s="112"/>
      <c r="L15" s="133">
        <v>8</v>
      </c>
      <c r="M15" s="134">
        <v>2190.63</v>
      </c>
      <c r="O15" s="95">
        <v>278559.62</v>
      </c>
      <c r="P15" s="95">
        <v>269198.33</v>
      </c>
    </row>
    <row r="16" spans="1:18" ht="2.25" customHeight="1" thickBot="1" x14ac:dyDescent="0.3">
      <c r="A16" s="112"/>
      <c r="B16" s="175"/>
      <c r="C16" s="175"/>
      <c r="D16" s="175"/>
      <c r="E16" s="175"/>
      <c r="F16" s="175"/>
      <c r="G16" s="175"/>
      <c r="H16" s="175"/>
      <c r="I16" s="175"/>
      <c r="J16" s="223"/>
      <c r="K16" s="112"/>
      <c r="L16" s="133">
        <v>9</v>
      </c>
      <c r="M16" s="134">
        <v>3129.5</v>
      </c>
    </row>
    <row r="17" spans="1:16" ht="12.95" customHeight="1" x14ac:dyDescent="0.25">
      <c r="A17" s="112"/>
      <c r="B17" s="358" t="s">
        <v>9</v>
      </c>
      <c r="C17" s="359"/>
      <c r="D17" s="359"/>
      <c r="E17" s="359"/>
      <c r="F17" s="359"/>
      <c r="G17" s="359"/>
      <c r="H17" s="359"/>
      <c r="I17" s="359"/>
      <c r="J17" s="360"/>
      <c r="K17" s="112"/>
      <c r="L17" s="133">
        <v>10</v>
      </c>
      <c r="M17" s="134">
        <v>46452.14</v>
      </c>
      <c r="O17" s="477">
        <f>O15+P15</f>
        <v>547757.94999999995</v>
      </c>
      <c r="P17" s="478"/>
    </row>
    <row r="18" spans="1:16" ht="12.95" customHeight="1" x14ac:dyDescent="0.25">
      <c r="A18" s="112"/>
      <c r="B18" s="365" t="s">
        <v>10</v>
      </c>
      <c r="C18" s="366"/>
      <c r="D18" s="366"/>
      <c r="E18" s="366"/>
      <c r="F18" s="366"/>
      <c r="G18" s="366" t="s">
        <v>11</v>
      </c>
      <c r="H18" s="366"/>
      <c r="I18" s="366"/>
      <c r="J18" s="176" t="s">
        <v>12</v>
      </c>
      <c r="K18" s="112"/>
      <c r="L18" s="133">
        <v>11</v>
      </c>
      <c r="M18" s="134">
        <v>13216.64</v>
      </c>
    </row>
    <row r="19" spans="1:16" ht="12.95" customHeight="1" x14ac:dyDescent="0.25">
      <c r="A19" s="112"/>
      <c r="B19" s="367" t="s">
        <v>13</v>
      </c>
      <c r="C19" s="368"/>
      <c r="D19" s="368"/>
      <c r="E19" s="368"/>
      <c r="F19" s="368"/>
      <c r="G19" s="369">
        <v>44895</v>
      </c>
      <c r="H19" s="369"/>
      <c r="I19" s="369"/>
      <c r="J19" s="179">
        <f>'NOV 2022'!J49</f>
        <v>100599.28</v>
      </c>
      <c r="K19" s="112"/>
      <c r="L19" s="133">
        <v>12</v>
      </c>
      <c r="M19" s="134">
        <v>30501.5</v>
      </c>
    </row>
    <row r="20" spans="1:16" ht="12.95" customHeight="1" x14ac:dyDescent="0.25">
      <c r="A20" s="112"/>
      <c r="B20" s="361" t="s">
        <v>14</v>
      </c>
      <c r="C20" s="362"/>
      <c r="D20" s="362"/>
      <c r="E20" s="362"/>
      <c r="F20" s="362"/>
      <c r="G20" s="362" t="s">
        <v>45</v>
      </c>
      <c r="H20" s="362"/>
      <c r="I20" s="362"/>
      <c r="J20" s="181">
        <f>J88</f>
        <v>1287.94</v>
      </c>
      <c r="K20" s="112"/>
      <c r="L20" s="133">
        <v>13</v>
      </c>
      <c r="M20" s="134">
        <v>38539.620000000003</v>
      </c>
    </row>
    <row r="21" spans="1:16" ht="12.95" customHeight="1" x14ac:dyDescent="0.25">
      <c r="A21" s="112"/>
      <c r="B21" s="373" t="s">
        <v>268</v>
      </c>
      <c r="C21" s="374"/>
      <c r="D21" s="374"/>
      <c r="E21" s="374"/>
      <c r="F21" s="375"/>
      <c r="G21" s="415" t="s">
        <v>269</v>
      </c>
      <c r="H21" s="374"/>
      <c r="I21" s="375"/>
      <c r="J21" s="181">
        <v>97996.44</v>
      </c>
      <c r="K21" s="112"/>
      <c r="L21" s="133">
        <v>14</v>
      </c>
      <c r="M21" s="134">
        <v>2559.34</v>
      </c>
    </row>
    <row r="22" spans="1:16" ht="12.95" customHeight="1" x14ac:dyDescent="0.25">
      <c r="A22" s="112"/>
      <c r="B22" s="361" t="s">
        <v>15</v>
      </c>
      <c r="C22" s="362"/>
      <c r="D22" s="362"/>
      <c r="E22" s="362"/>
      <c r="F22" s="362"/>
      <c r="G22" s="362" t="s">
        <v>46</v>
      </c>
      <c r="H22" s="362"/>
      <c r="I22" s="362"/>
      <c r="J22" s="182">
        <v>6321.95</v>
      </c>
      <c r="K22" s="112"/>
      <c r="L22" s="133">
        <v>15</v>
      </c>
      <c r="M22" s="134">
        <v>40322.949999999997</v>
      </c>
    </row>
    <row r="23" spans="1:16" ht="12.95" customHeight="1" x14ac:dyDescent="0.25">
      <c r="A23" s="112"/>
      <c r="B23" s="361" t="s">
        <v>51</v>
      </c>
      <c r="C23" s="362"/>
      <c r="D23" s="362"/>
      <c r="E23" s="362"/>
      <c r="F23" s="362"/>
      <c r="G23" s="362" t="s">
        <v>122</v>
      </c>
      <c r="H23" s="362"/>
      <c r="I23" s="362"/>
      <c r="J23" s="182">
        <v>2585.1799999999998</v>
      </c>
      <c r="K23" s="112"/>
      <c r="L23" s="133">
        <v>16</v>
      </c>
      <c r="M23" s="134">
        <v>9480.42</v>
      </c>
    </row>
    <row r="24" spans="1:16" ht="12.95" customHeight="1" x14ac:dyDescent="0.25">
      <c r="A24" s="112"/>
      <c r="B24" s="361" t="s">
        <v>53</v>
      </c>
      <c r="C24" s="362"/>
      <c r="D24" s="362"/>
      <c r="E24" s="362"/>
      <c r="F24" s="362"/>
      <c r="G24" s="362" t="s">
        <v>54</v>
      </c>
      <c r="H24" s="362"/>
      <c r="I24" s="362"/>
      <c r="J24" s="182">
        <v>200</v>
      </c>
      <c r="K24" s="112"/>
      <c r="L24" s="138">
        <v>17</v>
      </c>
      <c r="M24" s="139">
        <v>31227.25</v>
      </c>
    </row>
    <row r="25" spans="1:16" ht="12.95" customHeight="1" x14ac:dyDescent="0.25">
      <c r="A25" s="112"/>
      <c r="B25" s="361" t="s">
        <v>55</v>
      </c>
      <c r="C25" s="362"/>
      <c r="D25" s="362"/>
      <c r="E25" s="362"/>
      <c r="F25" s="362"/>
      <c r="G25" s="362" t="s">
        <v>198</v>
      </c>
      <c r="H25" s="362"/>
      <c r="I25" s="362"/>
      <c r="J25" s="182">
        <v>153.13999999999999</v>
      </c>
      <c r="K25" s="112"/>
      <c r="L25" s="133">
        <v>18</v>
      </c>
      <c r="M25" s="141">
        <v>1429.77</v>
      </c>
    </row>
    <row r="26" spans="1:16" ht="12.95" customHeight="1" x14ac:dyDescent="0.25">
      <c r="A26" s="112"/>
      <c r="B26" s="361" t="s">
        <v>57</v>
      </c>
      <c r="C26" s="362"/>
      <c r="D26" s="362"/>
      <c r="E26" s="362"/>
      <c r="F26" s="362"/>
      <c r="G26" s="362" t="s">
        <v>121</v>
      </c>
      <c r="H26" s="362"/>
      <c r="I26" s="362"/>
      <c r="J26" s="182">
        <v>350</v>
      </c>
      <c r="K26" s="112"/>
      <c r="L26" s="133">
        <v>19</v>
      </c>
      <c r="M26" s="141">
        <v>1791.54</v>
      </c>
    </row>
    <row r="27" spans="1:16" ht="12.95" customHeight="1" x14ac:dyDescent="0.25">
      <c r="A27" s="112"/>
      <c r="B27" s="361" t="s">
        <v>65</v>
      </c>
      <c r="C27" s="362"/>
      <c r="D27" s="362"/>
      <c r="E27" s="362"/>
      <c r="F27" s="362"/>
      <c r="G27" s="362" t="s">
        <v>63</v>
      </c>
      <c r="H27" s="362"/>
      <c r="I27" s="362"/>
      <c r="J27" s="182">
        <v>182.65</v>
      </c>
      <c r="K27" s="112"/>
      <c r="L27" s="133">
        <v>20</v>
      </c>
      <c r="M27" s="141">
        <v>32716.04</v>
      </c>
    </row>
    <row r="28" spans="1:16" ht="12.95" customHeight="1" x14ac:dyDescent="0.25">
      <c r="A28" s="112"/>
      <c r="B28" s="361" t="s">
        <v>120</v>
      </c>
      <c r="C28" s="362"/>
      <c r="D28" s="362"/>
      <c r="E28" s="362"/>
      <c r="F28" s="362"/>
      <c r="G28" s="401" t="s">
        <v>199</v>
      </c>
      <c r="H28" s="401"/>
      <c r="I28" s="401"/>
      <c r="J28" s="182">
        <v>692</v>
      </c>
      <c r="K28" s="112"/>
      <c r="L28" s="133">
        <v>21</v>
      </c>
      <c r="M28" s="141"/>
    </row>
    <row r="29" spans="1:16" ht="12.95" customHeight="1" x14ac:dyDescent="0.25">
      <c r="A29" s="112"/>
      <c r="B29" s="373" t="s">
        <v>164</v>
      </c>
      <c r="C29" s="374"/>
      <c r="D29" s="374"/>
      <c r="E29" s="374"/>
      <c r="F29" s="375"/>
      <c r="G29" s="415" t="s">
        <v>230</v>
      </c>
      <c r="H29" s="374"/>
      <c r="I29" s="375"/>
      <c r="J29" s="182">
        <v>17.5</v>
      </c>
      <c r="K29" s="112"/>
      <c r="L29" s="133">
        <v>22</v>
      </c>
      <c r="M29" s="141"/>
    </row>
    <row r="30" spans="1:16" ht="12.95" customHeight="1" x14ac:dyDescent="0.25">
      <c r="A30" s="112"/>
      <c r="B30" s="373" t="s">
        <v>231</v>
      </c>
      <c r="C30" s="374"/>
      <c r="D30" s="374"/>
      <c r="E30" s="374"/>
      <c r="F30" s="375"/>
      <c r="G30" s="415" t="s">
        <v>232</v>
      </c>
      <c r="H30" s="374"/>
      <c r="I30" s="375"/>
      <c r="J30" s="182">
        <v>100</v>
      </c>
      <c r="K30" s="112"/>
      <c r="L30" s="133">
        <v>23</v>
      </c>
      <c r="M30" s="141"/>
    </row>
    <row r="31" spans="1:16" ht="12.95" customHeight="1" x14ac:dyDescent="0.25">
      <c r="A31" s="112"/>
      <c r="B31" s="373" t="s">
        <v>231</v>
      </c>
      <c r="C31" s="374"/>
      <c r="D31" s="374"/>
      <c r="E31" s="374"/>
      <c r="F31" s="375"/>
      <c r="G31" s="415" t="s">
        <v>233</v>
      </c>
      <c r="H31" s="374"/>
      <c r="I31" s="375"/>
      <c r="J31" s="182">
        <v>100</v>
      </c>
      <c r="K31" s="112"/>
      <c r="L31" s="133">
        <v>24</v>
      </c>
      <c r="M31" s="141"/>
    </row>
    <row r="32" spans="1:16" ht="12.95" customHeight="1" x14ac:dyDescent="0.25">
      <c r="A32" s="112"/>
      <c r="B32" s="373" t="s">
        <v>231</v>
      </c>
      <c r="C32" s="374"/>
      <c r="D32" s="374"/>
      <c r="E32" s="374"/>
      <c r="F32" s="375"/>
      <c r="G32" s="415" t="s">
        <v>234</v>
      </c>
      <c r="H32" s="374"/>
      <c r="I32" s="375"/>
      <c r="J32" s="182">
        <v>100</v>
      </c>
      <c r="K32" s="112"/>
      <c r="L32" s="133">
        <v>25</v>
      </c>
      <c r="M32" s="141"/>
    </row>
    <row r="33" spans="1:15" ht="12.95" customHeight="1" thickBot="1" x14ac:dyDescent="0.3">
      <c r="A33" s="112"/>
      <c r="B33" s="373" t="s">
        <v>231</v>
      </c>
      <c r="C33" s="374"/>
      <c r="D33" s="374"/>
      <c r="E33" s="374"/>
      <c r="F33" s="375"/>
      <c r="G33" s="415" t="s">
        <v>235</v>
      </c>
      <c r="H33" s="374"/>
      <c r="I33" s="375"/>
      <c r="J33" s="182">
        <v>100</v>
      </c>
      <c r="K33" s="112"/>
      <c r="L33" s="133">
        <v>26</v>
      </c>
      <c r="M33" s="142"/>
    </row>
    <row r="34" spans="1:15" ht="12.95" customHeight="1" thickBot="1" x14ac:dyDescent="0.3">
      <c r="A34" s="112"/>
      <c r="B34" s="373" t="s">
        <v>216</v>
      </c>
      <c r="C34" s="374"/>
      <c r="D34" s="374"/>
      <c r="E34" s="374"/>
      <c r="F34" s="375"/>
      <c r="G34" s="415" t="s">
        <v>275</v>
      </c>
      <c r="H34" s="374"/>
      <c r="I34" s="375"/>
      <c r="J34" s="182">
        <v>244.95</v>
      </c>
      <c r="K34" s="112"/>
      <c r="L34" s="475">
        <f>SUM(M8:M33)</f>
        <v>438852</v>
      </c>
      <c r="M34" s="476"/>
    </row>
    <row r="35" spans="1:15" ht="12.95" customHeight="1" x14ac:dyDescent="0.25">
      <c r="A35" s="112"/>
      <c r="B35" s="361" t="s">
        <v>216</v>
      </c>
      <c r="C35" s="362"/>
      <c r="D35" s="362"/>
      <c r="E35" s="362"/>
      <c r="F35" s="362"/>
      <c r="G35" s="415" t="s">
        <v>276</v>
      </c>
      <c r="H35" s="374"/>
      <c r="I35" s="375"/>
      <c r="J35" s="182">
        <v>246.17</v>
      </c>
      <c r="K35" s="112"/>
    </row>
    <row r="36" spans="1:15" ht="12.95" customHeight="1" x14ac:dyDescent="0.25">
      <c r="A36" s="112"/>
      <c r="B36" s="373" t="s">
        <v>194</v>
      </c>
      <c r="C36" s="374"/>
      <c r="D36" s="374"/>
      <c r="E36" s="374"/>
      <c r="F36" s="375"/>
      <c r="G36" s="415" t="s">
        <v>219</v>
      </c>
      <c r="H36" s="374"/>
      <c r="I36" s="375"/>
      <c r="J36" s="182">
        <v>94.4</v>
      </c>
      <c r="K36" s="112"/>
      <c r="M36" s="416" t="s">
        <v>58</v>
      </c>
      <c r="N36" s="416"/>
    </row>
    <row r="37" spans="1:15" ht="12.95" customHeight="1" x14ac:dyDescent="0.25">
      <c r="A37" s="112"/>
      <c r="B37" s="373" t="s">
        <v>220</v>
      </c>
      <c r="C37" s="374"/>
      <c r="D37" s="374"/>
      <c r="E37" s="374"/>
      <c r="F37" s="375"/>
      <c r="G37" s="415" t="s">
        <v>219</v>
      </c>
      <c r="H37" s="374"/>
      <c r="I37" s="375"/>
      <c r="J37" s="182">
        <v>94.4</v>
      </c>
      <c r="K37" s="112"/>
      <c r="M37" s="133" t="s">
        <v>264</v>
      </c>
      <c r="N37" s="144">
        <f>J16</f>
        <v>0</v>
      </c>
      <c r="O37" s="44">
        <f>N37-J64</f>
        <v>-3694190.7</v>
      </c>
    </row>
    <row r="38" spans="1:15" ht="12.95" customHeight="1" x14ac:dyDescent="0.25">
      <c r="A38" s="112"/>
      <c r="B38" s="373" t="s">
        <v>221</v>
      </c>
      <c r="C38" s="374"/>
      <c r="D38" s="374"/>
      <c r="E38" s="374"/>
      <c r="F38" s="375"/>
      <c r="G38" s="415" t="s">
        <v>219</v>
      </c>
      <c r="H38" s="374"/>
      <c r="I38" s="375"/>
      <c r="J38" s="182">
        <v>94.4</v>
      </c>
      <c r="K38" s="112"/>
      <c r="M38" s="133" t="s">
        <v>265</v>
      </c>
      <c r="N38" s="144">
        <f>J56</f>
        <v>0</v>
      </c>
    </row>
    <row r="39" spans="1:15" ht="12.95" customHeight="1" x14ac:dyDescent="0.25">
      <c r="A39" s="112"/>
      <c r="B39" s="373" t="s">
        <v>222</v>
      </c>
      <c r="C39" s="374"/>
      <c r="D39" s="374"/>
      <c r="E39" s="374"/>
      <c r="F39" s="375"/>
      <c r="G39" s="415" t="s">
        <v>223</v>
      </c>
      <c r="H39" s="374"/>
      <c r="I39" s="375"/>
      <c r="J39" s="182">
        <v>47.2</v>
      </c>
      <c r="K39" s="112"/>
      <c r="M39" s="145" t="s">
        <v>266</v>
      </c>
      <c r="N39" s="144">
        <f>J60</f>
        <v>0</v>
      </c>
    </row>
    <row r="40" spans="1:15" ht="12.95" customHeight="1" x14ac:dyDescent="0.25">
      <c r="A40" s="112"/>
      <c r="B40" s="373" t="s">
        <v>224</v>
      </c>
      <c r="C40" s="374"/>
      <c r="D40" s="374"/>
      <c r="E40" s="374"/>
      <c r="F40" s="375"/>
      <c r="G40" s="415" t="s">
        <v>223</v>
      </c>
      <c r="H40" s="374"/>
      <c r="I40" s="375"/>
      <c r="J40" s="182">
        <v>47.2</v>
      </c>
      <c r="K40" s="112"/>
      <c r="M40" s="146"/>
      <c r="N40" s="146"/>
    </row>
    <row r="41" spans="1:15" ht="12.95" customHeight="1" x14ac:dyDescent="0.25">
      <c r="A41" s="112"/>
      <c r="B41" s="373" t="s">
        <v>225</v>
      </c>
      <c r="C41" s="374"/>
      <c r="D41" s="374"/>
      <c r="E41" s="374"/>
      <c r="F41" s="375"/>
      <c r="G41" s="415" t="s">
        <v>223</v>
      </c>
      <c r="H41" s="374"/>
      <c r="I41" s="375"/>
      <c r="J41" s="182">
        <v>47.2</v>
      </c>
      <c r="K41" s="112"/>
      <c r="M41" s="132" t="s">
        <v>267</v>
      </c>
      <c r="N41" s="147">
        <f>N37+N38+N39</f>
        <v>0</v>
      </c>
    </row>
    <row r="42" spans="1:15" ht="12.95" customHeight="1" x14ac:dyDescent="0.25">
      <c r="A42" s="112"/>
      <c r="B42" s="373" t="s">
        <v>186</v>
      </c>
      <c r="C42" s="374"/>
      <c r="D42" s="374"/>
      <c r="E42" s="374"/>
      <c r="F42" s="375"/>
      <c r="G42" s="415" t="s">
        <v>219</v>
      </c>
      <c r="H42" s="374"/>
      <c r="I42" s="375"/>
      <c r="J42" s="182">
        <v>94.4</v>
      </c>
      <c r="K42" s="112"/>
    </row>
    <row r="43" spans="1:15" ht="12.95" customHeight="1" x14ac:dyDescent="0.25">
      <c r="A43" s="112"/>
      <c r="B43" s="373" t="s">
        <v>226</v>
      </c>
      <c r="C43" s="374"/>
      <c r="D43" s="374"/>
      <c r="E43" s="374"/>
      <c r="F43" s="375"/>
      <c r="G43" s="415" t="s">
        <v>227</v>
      </c>
      <c r="H43" s="374"/>
      <c r="I43" s="375"/>
      <c r="J43" s="182">
        <v>47.2</v>
      </c>
      <c r="K43" s="112"/>
      <c r="M43" s="1" t="s">
        <v>270</v>
      </c>
      <c r="N43" s="148">
        <f>I6-N41</f>
        <v>14089995.890000002</v>
      </c>
    </row>
    <row r="44" spans="1:15" ht="12.95" customHeight="1" x14ac:dyDescent="0.25">
      <c r="A44" s="112"/>
      <c r="B44" s="373" t="s">
        <v>196</v>
      </c>
      <c r="C44" s="374"/>
      <c r="D44" s="374"/>
      <c r="E44" s="374"/>
      <c r="F44" s="375"/>
      <c r="G44" s="415" t="s">
        <v>227</v>
      </c>
      <c r="H44" s="374"/>
      <c r="I44" s="375"/>
      <c r="J44" s="182">
        <v>47.2</v>
      </c>
      <c r="K44" s="112"/>
    </row>
    <row r="45" spans="1:15" ht="12.95" customHeight="1" x14ac:dyDescent="0.25">
      <c r="A45" s="112"/>
      <c r="B45" s="373" t="s">
        <v>228</v>
      </c>
      <c r="C45" s="374"/>
      <c r="D45" s="374"/>
      <c r="E45" s="374"/>
      <c r="F45" s="375"/>
      <c r="G45" s="415" t="s">
        <v>227</v>
      </c>
      <c r="H45" s="374"/>
      <c r="I45" s="375"/>
      <c r="J45" s="182">
        <v>47.2</v>
      </c>
      <c r="K45" s="112"/>
    </row>
    <row r="46" spans="1:15" ht="12.95" customHeight="1" x14ac:dyDescent="0.25">
      <c r="A46" s="112"/>
      <c r="B46" s="373" t="s">
        <v>18</v>
      </c>
      <c r="C46" s="374"/>
      <c r="D46" s="374"/>
      <c r="E46" s="374"/>
      <c r="F46" s="375"/>
      <c r="G46" s="362" t="s">
        <v>47</v>
      </c>
      <c r="H46" s="362"/>
      <c r="I46" s="362"/>
      <c r="J46" s="182">
        <v>1212</v>
      </c>
      <c r="K46" s="112"/>
    </row>
    <row r="47" spans="1:15" ht="12.95" customHeight="1" x14ac:dyDescent="0.25">
      <c r="A47" s="112"/>
      <c r="B47" s="361" t="s">
        <v>197</v>
      </c>
      <c r="C47" s="362"/>
      <c r="D47" s="362"/>
      <c r="E47" s="362"/>
      <c r="F47" s="362"/>
      <c r="G47" s="362" t="s">
        <v>47</v>
      </c>
      <c r="H47" s="362"/>
      <c r="I47" s="362"/>
      <c r="J47" s="182">
        <v>1212</v>
      </c>
      <c r="K47" s="130"/>
    </row>
    <row r="48" spans="1:15" ht="12.95" customHeight="1" x14ac:dyDescent="0.25">
      <c r="A48" s="112"/>
      <c r="B48" s="361" t="s">
        <v>16</v>
      </c>
      <c r="C48" s="362"/>
      <c r="D48" s="362"/>
      <c r="E48" s="362"/>
      <c r="F48" s="362"/>
      <c r="G48" s="362" t="s">
        <v>47</v>
      </c>
      <c r="H48" s="362"/>
      <c r="I48" s="362"/>
      <c r="J48" s="182">
        <v>1212</v>
      </c>
      <c r="K48" s="112"/>
    </row>
    <row r="49" spans="1:11" ht="12.95" customHeight="1" x14ac:dyDescent="0.25">
      <c r="A49" s="112"/>
      <c r="B49" s="361" t="s">
        <v>229</v>
      </c>
      <c r="C49" s="362"/>
      <c r="D49" s="362"/>
      <c r="E49" s="362"/>
      <c r="F49" s="362"/>
      <c r="G49" s="415" t="s">
        <v>48</v>
      </c>
      <c r="H49" s="374"/>
      <c r="I49" s="375"/>
      <c r="J49" s="182">
        <v>1212</v>
      </c>
      <c r="K49" s="112"/>
    </row>
    <row r="50" spans="1:11" ht="12.95" customHeight="1" x14ac:dyDescent="0.25">
      <c r="A50" s="112"/>
      <c r="B50" s="361" t="s">
        <v>18</v>
      </c>
      <c r="C50" s="362"/>
      <c r="D50" s="362"/>
      <c r="E50" s="362"/>
      <c r="F50" s="362"/>
      <c r="G50" s="415" t="s">
        <v>49</v>
      </c>
      <c r="H50" s="374"/>
      <c r="I50" s="375"/>
      <c r="J50" s="182">
        <v>1018.84</v>
      </c>
      <c r="K50" s="112"/>
    </row>
    <row r="51" spans="1:11" ht="12.95" customHeight="1" x14ac:dyDescent="0.25">
      <c r="A51" s="112"/>
      <c r="B51" s="361" t="s">
        <v>19</v>
      </c>
      <c r="C51" s="362"/>
      <c r="D51" s="362"/>
      <c r="E51" s="362"/>
      <c r="F51" s="362"/>
      <c r="G51" s="415" t="s">
        <v>49</v>
      </c>
      <c r="H51" s="374"/>
      <c r="I51" s="375"/>
      <c r="J51" s="182">
        <v>3473.52</v>
      </c>
      <c r="K51" s="112"/>
    </row>
    <row r="52" spans="1:11" ht="12.95" customHeight="1" x14ac:dyDescent="0.25">
      <c r="A52" s="112"/>
      <c r="B52" s="361" t="s">
        <v>18</v>
      </c>
      <c r="C52" s="362"/>
      <c r="D52" s="362"/>
      <c r="E52" s="362"/>
      <c r="F52" s="362"/>
      <c r="G52" s="415" t="s">
        <v>215</v>
      </c>
      <c r="H52" s="374"/>
      <c r="I52" s="375"/>
      <c r="J52" s="182">
        <v>1506.81</v>
      </c>
      <c r="K52" s="112"/>
    </row>
    <row r="53" spans="1:11" ht="12.95" customHeight="1" x14ac:dyDescent="0.25">
      <c r="A53" s="112"/>
      <c r="B53" s="361" t="s">
        <v>19</v>
      </c>
      <c r="C53" s="362"/>
      <c r="D53" s="362"/>
      <c r="E53" s="362"/>
      <c r="F53" s="362"/>
      <c r="G53" s="415" t="s">
        <v>215</v>
      </c>
      <c r="H53" s="374"/>
      <c r="I53" s="375"/>
      <c r="J53" s="182">
        <v>3470.24</v>
      </c>
      <c r="K53" s="112"/>
    </row>
    <row r="54" spans="1:11" ht="12.95" customHeight="1" x14ac:dyDescent="0.25">
      <c r="A54" s="112"/>
      <c r="B54" s="361" t="s">
        <v>20</v>
      </c>
      <c r="C54" s="362"/>
      <c r="D54" s="362"/>
      <c r="E54" s="362"/>
      <c r="F54" s="362"/>
      <c r="G54" s="362" t="s">
        <v>50</v>
      </c>
      <c r="H54" s="362"/>
      <c r="I54" s="362"/>
      <c r="J54" s="183">
        <v>100.85</v>
      </c>
      <c r="K54" s="112"/>
    </row>
    <row r="55" spans="1:11" ht="12.95" customHeight="1" thickBot="1" x14ac:dyDescent="0.3">
      <c r="A55" s="112"/>
      <c r="B55" s="370" t="s">
        <v>58</v>
      </c>
      <c r="C55" s="371"/>
      <c r="D55" s="371"/>
      <c r="E55" s="371"/>
      <c r="F55" s="371"/>
      <c r="G55" s="371"/>
      <c r="H55" s="371"/>
      <c r="I55" s="372"/>
      <c r="J55" s="184">
        <f>SUM(J22:J54)</f>
        <v>26472.600000000006</v>
      </c>
      <c r="K55" s="112"/>
    </row>
    <row r="56" spans="1:11" ht="2.25" customHeight="1" thickBot="1" x14ac:dyDescent="0.3">
      <c r="A56" s="112"/>
      <c r="B56" s="175"/>
      <c r="C56" s="175"/>
      <c r="D56" s="175"/>
      <c r="E56" s="175"/>
      <c r="F56" s="175"/>
      <c r="G56" s="175"/>
      <c r="H56" s="175"/>
      <c r="I56" s="175"/>
      <c r="J56" s="223"/>
      <c r="K56" s="112"/>
    </row>
    <row r="57" spans="1:11" ht="12.95" customHeight="1" x14ac:dyDescent="0.25">
      <c r="A57" s="112"/>
      <c r="B57" s="358" t="s">
        <v>256</v>
      </c>
      <c r="C57" s="359"/>
      <c r="D57" s="359"/>
      <c r="E57" s="359"/>
      <c r="F57" s="359"/>
      <c r="G57" s="359" t="s">
        <v>22</v>
      </c>
      <c r="H57" s="359"/>
      <c r="I57" s="360"/>
      <c r="J57" s="185">
        <f>'NOV 2022'!J50</f>
        <v>10141052.6</v>
      </c>
      <c r="K57" s="112"/>
    </row>
    <row r="58" spans="1:11" ht="12.95" customHeight="1" x14ac:dyDescent="0.25">
      <c r="A58" s="112"/>
      <c r="B58" s="367" t="s">
        <v>23</v>
      </c>
      <c r="C58" s="368"/>
      <c r="D58" s="368"/>
      <c r="E58" s="368"/>
      <c r="F58" s="368"/>
      <c r="G58" s="368" t="s">
        <v>25</v>
      </c>
      <c r="H58" s="368"/>
      <c r="I58" s="380"/>
      <c r="J58" s="186">
        <f>J81</f>
        <v>81341.53</v>
      </c>
      <c r="K58" s="112"/>
    </row>
    <row r="59" spans="1:11" ht="12.95" customHeight="1" thickBot="1" x14ac:dyDescent="0.3">
      <c r="A59" s="112"/>
      <c r="B59" s="381" t="s">
        <v>24</v>
      </c>
      <c r="C59" s="382"/>
      <c r="D59" s="382"/>
      <c r="E59" s="382"/>
      <c r="F59" s="382"/>
      <c r="G59" s="382" t="s">
        <v>26</v>
      </c>
      <c r="H59" s="382"/>
      <c r="I59" s="383"/>
      <c r="J59" s="188"/>
      <c r="K59" s="112"/>
    </row>
    <row r="60" spans="1:11" ht="3" customHeight="1" thickBot="1" x14ac:dyDescent="0.3">
      <c r="A60" s="112"/>
      <c r="B60" s="175"/>
      <c r="C60" s="175"/>
      <c r="D60" s="175"/>
      <c r="E60" s="175"/>
      <c r="F60" s="175"/>
      <c r="G60" s="175"/>
      <c r="H60" s="175"/>
      <c r="I60" s="175"/>
      <c r="J60" s="223"/>
      <c r="K60" s="112"/>
    </row>
    <row r="61" spans="1:11" ht="12.95" customHeight="1" x14ac:dyDescent="0.25">
      <c r="A61" s="112"/>
      <c r="B61" s="384" t="s">
        <v>27</v>
      </c>
      <c r="C61" s="385"/>
      <c r="D61" s="385"/>
      <c r="E61" s="385"/>
      <c r="F61" s="385"/>
      <c r="G61" s="385"/>
      <c r="H61" s="385"/>
      <c r="I61" s="386"/>
      <c r="J61" s="169" t="s">
        <v>12</v>
      </c>
      <c r="K61" s="112"/>
    </row>
    <row r="62" spans="1:11" ht="12.95" customHeight="1" x14ac:dyDescent="0.25">
      <c r="A62" s="112"/>
      <c r="B62" s="373" t="s">
        <v>28</v>
      </c>
      <c r="C62" s="374"/>
      <c r="D62" s="374"/>
      <c r="E62" s="374"/>
      <c r="F62" s="374"/>
      <c r="G62" s="374"/>
      <c r="H62" s="374"/>
      <c r="I62" s="375"/>
      <c r="J62" s="179">
        <f>I88</f>
        <v>173411.06</v>
      </c>
      <c r="K62" s="112"/>
    </row>
    <row r="63" spans="1:11" ht="12.95" customHeight="1" x14ac:dyDescent="0.25">
      <c r="A63" s="112"/>
      <c r="B63" s="373" t="s">
        <v>29</v>
      </c>
      <c r="C63" s="374"/>
      <c r="D63" s="374"/>
      <c r="E63" s="374"/>
      <c r="F63" s="374"/>
      <c r="G63" s="374"/>
      <c r="H63" s="374"/>
      <c r="I63" s="375"/>
      <c r="J63" s="179">
        <f>I81</f>
        <v>10222394.130000001</v>
      </c>
      <c r="K63" s="112"/>
    </row>
    <row r="64" spans="1:11" ht="12.95" customHeight="1" x14ac:dyDescent="0.25">
      <c r="A64" s="112"/>
      <c r="B64" s="373" t="s">
        <v>30</v>
      </c>
      <c r="C64" s="374"/>
      <c r="D64" s="374"/>
      <c r="E64" s="374"/>
      <c r="F64" s="374"/>
      <c r="G64" s="374"/>
      <c r="H64" s="374"/>
      <c r="I64" s="375"/>
      <c r="J64" s="179">
        <f>I85</f>
        <v>3694190.7</v>
      </c>
      <c r="K64" s="112"/>
    </row>
    <row r="65" spans="1:11" ht="12.95" customHeight="1" x14ac:dyDescent="0.25">
      <c r="A65" s="112"/>
      <c r="B65" s="373" t="s">
        <v>31</v>
      </c>
      <c r="C65" s="374"/>
      <c r="D65" s="374"/>
      <c r="E65" s="374"/>
      <c r="F65" s="374"/>
      <c r="G65" s="374"/>
      <c r="H65" s="374"/>
      <c r="I65" s="375"/>
      <c r="J65" s="179">
        <f>J93</f>
        <v>0</v>
      </c>
      <c r="K65" s="112"/>
    </row>
    <row r="66" spans="1:11" ht="12.95" customHeight="1" x14ac:dyDescent="0.25">
      <c r="A66" s="112"/>
      <c r="B66" s="373" t="s">
        <v>32</v>
      </c>
      <c r="C66" s="374"/>
      <c r="D66" s="374"/>
      <c r="E66" s="374"/>
      <c r="F66" s="374"/>
      <c r="G66" s="374"/>
      <c r="H66" s="374"/>
      <c r="I66" s="375"/>
      <c r="J66" s="179">
        <v>0</v>
      </c>
      <c r="K66" s="112"/>
    </row>
    <row r="67" spans="1:11" ht="12.75" customHeight="1" thickBot="1" x14ac:dyDescent="0.3">
      <c r="A67" s="112"/>
      <c r="B67" s="370" t="s">
        <v>33</v>
      </c>
      <c r="C67" s="371"/>
      <c r="D67" s="371"/>
      <c r="E67" s="371"/>
      <c r="F67" s="371"/>
      <c r="G67" s="371"/>
      <c r="H67" s="371"/>
      <c r="I67" s="372"/>
      <c r="J67" s="189">
        <f>SUM(J62:J66)</f>
        <v>14089995.890000001</v>
      </c>
      <c r="K67" s="112"/>
    </row>
    <row r="68" spans="1:11" ht="3" customHeight="1" thickBot="1" x14ac:dyDescent="0.3">
      <c r="A68" s="112"/>
      <c r="B68" s="175"/>
      <c r="C68" s="175"/>
      <c r="D68" s="175"/>
      <c r="E68" s="175"/>
      <c r="F68" s="175"/>
      <c r="G68" s="175"/>
      <c r="H68" s="175"/>
      <c r="I68" s="175"/>
      <c r="J68" s="175"/>
      <c r="K68" s="112"/>
    </row>
    <row r="69" spans="1:11" ht="12.75" customHeight="1" thickBot="1" x14ac:dyDescent="0.3">
      <c r="A69" s="112"/>
      <c r="B69" s="483" t="s">
        <v>153</v>
      </c>
      <c r="C69" s="483"/>
      <c r="D69" s="483"/>
      <c r="E69" s="483"/>
      <c r="F69" s="483"/>
      <c r="G69" s="483"/>
      <c r="H69" s="483"/>
      <c r="I69" s="483"/>
      <c r="J69" s="260">
        <f>J81+J85+J88</f>
        <v>105091.42</v>
      </c>
      <c r="K69" s="112"/>
    </row>
    <row r="70" spans="1:11" ht="12.95" customHeight="1" x14ac:dyDescent="0.25">
      <c r="A70" s="112"/>
      <c r="B70" s="175"/>
      <c r="C70" s="190"/>
      <c r="D70" s="190"/>
      <c r="E70" s="190"/>
      <c r="F70" s="190"/>
      <c r="G70" s="190"/>
      <c r="H70" s="190"/>
      <c r="I70" s="190"/>
      <c r="J70" s="190"/>
      <c r="K70" s="112"/>
    </row>
    <row r="71" spans="1:11" ht="18" x14ac:dyDescent="0.25">
      <c r="A71" s="112"/>
      <c r="B71" s="379" t="s">
        <v>241</v>
      </c>
      <c r="C71" s="379"/>
      <c r="D71" s="379"/>
      <c r="E71" s="379"/>
      <c r="F71" s="379"/>
      <c r="G71" s="379"/>
      <c r="H71" s="379"/>
      <c r="I71" s="379"/>
      <c r="J71" s="379"/>
      <c r="K71" s="112"/>
    </row>
    <row r="72" spans="1:11" ht="15.75" thickBot="1" x14ac:dyDescent="0.3">
      <c r="A72" s="112"/>
      <c r="B72" s="175"/>
      <c r="C72" s="191"/>
      <c r="D72" s="191"/>
      <c r="E72" s="175"/>
      <c r="F72" s="175"/>
      <c r="G72" s="175"/>
      <c r="H72" s="175"/>
      <c r="I72" s="190" t="s">
        <v>204</v>
      </c>
      <c r="J72" s="190" t="s">
        <v>236</v>
      </c>
      <c r="K72" s="112"/>
    </row>
    <row r="73" spans="1:11" x14ac:dyDescent="0.25">
      <c r="A73" s="112"/>
      <c r="B73" s="192">
        <v>1</v>
      </c>
      <c r="C73" s="387" t="s">
        <v>66</v>
      </c>
      <c r="D73" s="387"/>
      <c r="E73" s="387"/>
      <c r="F73" s="422" t="s">
        <v>34</v>
      </c>
      <c r="G73" s="423"/>
      <c r="H73" s="423"/>
      <c r="I73" s="224">
        <v>894857.32</v>
      </c>
      <c r="J73" s="225">
        <v>-2124.5300000000002</v>
      </c>
      <c r="K73" s="112"/>
    </row>
    <row r="74" spans="1:11" x14ac:dyDescent="0.25">
      <c r="A74" s="112"/>
      <c r="B74" s="177">
        <v>2</v>
      </c>
      <c r="C74" s="389" t="s">
        <v>66</v>
      </c>
      <c r="D74" s="389"/>
      <c r="E74" s="389"/>
      <c r="F74" s="392" t="s">
        <v>237</v>
      </c>
      <c r="G74" s="393"/>
      <c r="H74" s="393"/>
      <c r="I74" s="171">
        <v>752848.63</v>
      </c>
      <c r="J74" s="256">
        <v>6878.24</v>
      </c>
      <c r="K74" s="112"/>
    </row>
    <row r="75" spans="1:11" x14ac:dyDescent="0.25">
      <c r="A75" s="112"/>
      <c r="B75" s="177">
        <v>3</v>
      </c>
      <c r="C75" s="389" t="s">
        <v>66</v>
      </c>
      <c r="D75" s="389"/>
      <c r="E75" s="389"/>
      <c r="F75" s="392" t="s">
        <v>39</v>
      </c>
      <c r="G75" s="393"/>
      <c r="H75" s="393"/>
      <c r="I75" s="171">
        <v>1876626.46</v>
      </c>
      <c r="J75" s="256">
        <v>21330.26</v>
      </c>
      <c r="K75" s="112"/>
    </row>
    <row r="76" spans="1:11" x14ac:dyDescent="0.25">
      <c r="A76" s="112"/>
      <c r="B76" s="177">
        <v>4</v>
      </c>
      <c r="C76" s="389" t="s">
        <v>66</v>
      </c>
      <c r="D76" s="389"/>
      <c r="E76" s="389"/>
      <c r="F76" s="392" t="s">
        <v>37</v>
      </c>
      <c r="G76" s="393"/>
      <c r="H76" s="393"/>
      <c r="I76" s="171">
        <v>1241883.33</v>
      </c>
      <c r="J76" s="256">
        <v>14174.81</v>
      </c>
      <c r="K76" s="112"/>
    </row>
    <row r="77" spans="1:11" x14ac:dyDescent="0.25">
      <c r="A77" s="112"/>
      <c r="B77" s="177">
        <v>5</v>
      </c>
      <c r="C77" s="389" t="s">
        <v>66</v>
      </c>
      <c r="D77" s="389"/>
      <c r="E77" s="389"/>
      <c r="F77" s="392" t="s">
        <v>41</v>
      </c>
      <c r="G77" s="393"/>
      <c r="H77" s="393"/>
      <c r="I77" s="171">
        <v>658238.15</v>
      </c>
      <c r="J77" s="256">
        <v>7147.88</v>
      </c>
      <c r="K77" s="112"/>
    </row>
    <row r="78" spans="1:11" x14ac:dyDescent="0.25">
      <c r="A78" s="112"/>
      <c r="B78" s="177">
        <v>6</v>
      </c>
      <c r="C78" s="389" t="s">
        <v>66</v>
      </c>
      <c r="D78" s="389"/>
      <c r="E78" s="389"/>
      <c r="F78" s="392" t="s">
        <v>238</v>
      </c>
      <c r="G78" s="393"/>
      <c r="H78" s="393"/>
      <c r="I78" s="171">
        <v>908725.11</v>
      </c>
      <c r="J78" s="227">
        <v>-11343.3</v>
      </c>
      <c r="K78" s="112"/>
    </row>
    <row r="79" spans="1:11" x14ac:dyDescent="0.25">
      <c r="A79" s="112"/>
      <c r="B79" s="177">
        <v>7</v>
      </c>
      <c r="C79" s="389" t="s">
        <v>66</v>
      </c>
      <c r="D79" s="389"/>
      <c r="E79" s="389"/>
      <c r="F79" s="392" t="s">
        <v>36</v>
      </c>
      <c r="G79" s="393"/>
      <c r="H79" s="393"/>
      <c r="I79" s="208">
        <v>1588291.97</v>
      </c>
      <c r="J79" s="256">
        <v>19359.7</v>
      </c>
      <c r="K79" s="112"/>
    </row>
    <row r="80" spans="1:11" x14ac:dyDescent="0.25">
      <c r="A80" s="112"/>
      <c r="B80" s="177">
        <v>8</v>
      </c>
      <c r="C80" s="389" t="s">
        <v>66</v>
      </c>
      <c r="D80" s="389"/>
      <c r="E80" s="389"/>
      <c r="F80" s="392" t="s">
        <v>240</v>
      </c>
      <c r="G80" s="393"/>
      <c r="H80" s="393"/>
      <c r="I80" s="171">
        <v>2300923.16</v>
      </c>
      <c r="J80" s="256">
        <v>25918.47</v>
      </c>
      <c r="K80" s="112"/>
    </row>
    <row r="81" spans="1:13" x14ac:dyDescent="0.25">
      <c r="A81" s="112"/>
      <c r="B81" s="434" t="s">
        <v>58</v>
      </c>
      <c r="C81" s="435"/>
      <c r="D81" s="435"/>
      <c r="E81" s="435"/>
      <c r="F81" s="435"/>
      <c r="G81" s="435"/>
      <c r="H81" s="435"/>
      <c r="I81" s="98">
        <f>I73+I74+I75+I76+I77+I78+I79+I80</f>
        <v>10222394.130000001</v>
      </c>
      <c r="J81" s="222">
        <f>SUM(J73:J80)</f>
        <v>81341.53</v>
      </c>
      <c r="K81" s="112"/>
    </row>
    <row r="82" spans="1:13" x14ac:dyDescent="0.25">
      <c r="A82" s="112"/>
      <c r="B82" s="177">
        <v>9</v>
      </c>
      <c r="C82" s="368" t="s">
        <v>67</v>
      </c>
      <c r="D82" s="368"/>
      <c r="E82" s="368"/>
      <c r="F82" s="392" t="s">
        <v>44</v>
      </c>
      <c r="G82" s="393"/>
      <c r="H82" s="393"/>
      <c r="I82" s="171">
        <v>1609818.44</v>
      </c>
      <c r="J82" s="227">
        <v>-3518.68</v>
      </c>
      <c r="K82" s="112"/>
    </row>
    <row r="83" spans="1:13" x14ac:dyDescent="0.25">
      <c r="A83" s="112"/>
      <c r="B83" s="177">
        <v>10</v>
      </c>
      <c r="C83" s="368" t="s">
        <v>67</v>
      </c>
      <c r="D83" s="368"/>
      <c r="E83" s="368"/>
      <c r="F83" s="392" t="s">
        <v>43</v>
      </c>
      <c r="G83" s="393"/>
      <c r="H83" s="393"/>
      <c r="I83" s="171">
        <v>1077935.08</v>
      </c>
      <c r="J83" s="256">
        <v>19543.45</v>
      </c>
      <c r="K83" s="112"/>
    </row>
    <row r="84" spans="1:13" x14ac:dyDescent="0.25">
      <c r="A84" s="112"/>
      <c r="B84" s="177">
        <v>11</v>
      </c>
      <c r="C84" s="368" t="s">
        <v>67</v>
      </c>
      <c r="D84" s="368"/>
      <c r="E84" s="368"/>
      <c r="F84" s="392" t="s">
        <v>214</v>
      </c>
      <c r="G84" s="393"/>
      <c r="H84" s="393"/>
      <c r="I84" s="171">
        <v>1006437.18</v>
      </c>
      <c r="J84" s="256">
        <v>6437.18</v>
      </c>
      <c r="K84" s="112"/>
    </row>
    <row r="85" spans="1:13" x14ac:dyDescent="0.25">
      <c r="A85" s="112"/>
      <c r="B85" s="228" t="s">
        <v>58</v>
      </c>
      <c r="C85" s="229"/>
      <c r="D85" s="229"/>
      <c r="E85" s="229"/>
      <c r="F85" s="229"/>
      <c r="G85" s="229"/>
      <c r="H85" s="229"/>
      <c r="I85" s="101">
        <f>I82+I83+I84</f>
        <v>3694190.7</v>
      </c>
      <c r="J85" s="222">
        <f>SUM(J82:J84)</f>
        <v>22461.95</v>
      </c>
      <c r="K85" s="112"/>
    </row>
    <row r="86" spans="1:13" x14ac:dyDescent="0.25">
      <c r="A86" s="112"/>
      <c r="B86" s="177">
        <v>12</v>
      </c>
      <c r="C86" s="368" t="s">
        <v>68</v>
      </c>
      <c r="D86" s="368"/>
      <c r="E86" s="368"/>
      <c r="F86" s="392" t="s">
        <v>59</v>
      </c>
      <c r="G86" s="393"/>
      <c r="H86" s="393"/>
      <c r="I86" s="171">
        <v>11410.24</v>
      </c>
      <c r="J86" s="256">
        <v>126.65</v>
      </c>
      <c r="K86" s="112"/>
    </row>
    <row r="87" spans="1:13" x14ac:dyDescent="0.25">
      <c r="A87" s="112"/>
      <c r="B87" s="177">
        <v>13</v>
      </c>
      <c r="C87" s="368" t="s">
        <v>68</v>
      </c>
      <c r="D87" s="368"/>
      <c r="E87" s="368"/>
      <c r="F87" s="392" t="s">
        <v>60</v>
      </c>
      <c r="G87" s="393"/>
      <c r="H87" s="393"/>
      <c r="I87" s="171">
        <v>162000.82</v>
      </c>
      <c r="J87" s="256">
        <v>1161.29</v>
      </c>
      <c r="K87" s="112"/>
    </row>
    <row r="88" spans="1:13" ht="15.75" thickBot="1" x14ac:dyDescent="0.3">
      <c r="A88" s="112"/>
      <c r="B88" s="410" t="s">
        <v>58</v>
      </c>
      <c r="C88" s="411"/>
      <c r="D88" s="411"/>
      <c r="E88" s="411"/>
      <c r="F88" s="411"/>
      <c r="G88" s="411"/>
      <c r="H88" s="411"/>
      <c r="I88" s="102">
        <f>SUM(I86:I87)</f>
        <v>173411.06</v>
      </c>
      <c r="J88" s="231">
        <f>SUM(J86:J87)</f>
        <v>1287.94</v>
      </c>
      <c r="K88" s="112"/>
      <c r="M88" s="44">
        <f>I85+I88</f>
        <v>3867601.7600000002</v>
      </c>
    </row>
    <row r="89" spans="1:13" ht="15.75" thickBot="1" x14ac:dyDescent="0.3">
      <c r="A89" s="112"/>
      <c r="B89" s="391" t="s">
        <v>70</v>
      </c>
      <c r="C89" s="391"/>
      <c r="D89" s="391"/>
      <c r="E89" s="391"/>
      <c r="F89" s="391"/>
      <c r="G89" s="391"/>
      <c r="H89" s="391"/>
      <c r="I89" s="391"/>
      <c r="J89" s="391"/>
      <c r="K89" s="112"/>
    </row>
    <row r="90" spans="1:13" x14ac:dyDescent="0.25">
      <c r="A90" s="112"/>
      <c r="B90" s="192">
        <v>1</v>
      </c>
      <c r="C90" s="387" t="s">
        <v>66</v>
      </c>
      <c r="D90" s="387"/>
      <c r="E90" s="387"/>
      <c r="F90" s="390" t="s">
        <v>42</v>
      </c>
      <c r="G90" s="390"/>
      <c r="H90" s="390"/>
      <c r="I90" s="390"/>
      <c r="J90" s="200">
        <v>0</v>
      </c>
      <c r="K90" s="112"/>
    </row>
    <row r="91" spans="1:13" x14ac:dyDescent="0.25">
      <c r="A91" s="112"/>
      <c r="B91" s="177">
        <v>2</v>
      </c>
      <c r="C91" s="368" t="s">
        <v>67</v>
      </c>
      <c r="D91" s="368"/>
      <c r="E91" s="368"/>
      <c r="F91" s="368" t="s">
        <v>42</v>
      </c>
      <c r="G91" s="368"/>
      <c r="H91" s="368"/>
      <c r="I91" s="368"/>
      <c r="J91" s="201">
        <v>0</v>
      </c>
      <c r="K91" s="112"/>
    </row>
    <row r="92" spans="1:13" x14ac:dyDescent="0.25">
      <c r="A92" s="112"/>
      <c r="B92" s="177">
        <v>3</v>
      </c>
      <c r="C92" s="368" t="s">
        <v>68</v>
      </c>
      <c r="D92" s="368"/>
      <c r="E92" s="368"/>
      <c r="F92" s="368" t="s">
        <v>42</v>
      </c>
      <c r="G92" s="368"/>
      <c r="H92" s="368"/>
      <c r="I92" s="368"/>
      <c r="J92" s="201">
        <v>0</v>
      </c>
      <c r="K92" s="112"/>
    </row>
    <row r="93" spans="1:13" x14ac:dyDescent="0.25">
      <c r="A93" s="112"/>
      <c r="B93" s="202">
        <v>4</v>
      </c>
      <c r="C93" s="392" t="s">
        <v>73</v>
      </c>
      <c r="D93" s="393"/>
      <c r="E93" s="394"/>
      <c r="F93" s="368" t="s">
        <v>42</v>
      </c>
      <c r="G93" s="368"/>
      <c r="H93" s="368"/>
      <c r="I93" s="368"/>
      <c r="J93" s="201">
        <v>0</v>
      </c>
      <c r="K93" s="112"/>
    </row>
    <row r="94" spans="1:13" ht="15.75" thickBot="1" x14ac:dyDescent="0.3">
      <c r="A94" s="112"/>
      <c r="B94" s="187">
        <v>5</v>
      </c>
      <c r="C94" s="395" t="s">
        <v>71</v>
      </c>
      <c r="D94" s="395"/>
      <c r="E94" s="395"/>
      <c r="F94" s="382" t="s">
        <v>42</v>
      </c>
      <c r="G94" s="382"/>
      <c r="H94" s="382"/>
      <c r="I94" s="382"/>
      <c r="J94" s="203">
        <v>0</v>
      </c>
      <c r="K94" s="112"/>
    </row>
    <row r="95" spans="1:13" ht="15.75" thickBot="1" x14ac:dyDescent="0.3">
      <c r="A95" s="112"/>
      <c r="B95" s="118"/>
      <c r="C95" s="118"/>
      <c r="D95" s="118"/>
      <c r="E95" s="118"/>
      <c r="F95" s="118"/>
      <c r="G95" s="118"/>
      <c r="H95" s="118"/>
      <c r="I95" s="118"/>
      <c r="J95" s="118"/>
      <c r="K95" s="112"/>
    </row>
    <row r="96" spans="1:13" x14ac:dyDescent="0.25">
      <c r="A96" s="112"/>
      <c r="B96" s="442" t="s">
        <v>72</v>
      </c>
      <c r="C96" s="443"/>
      <c r="D96" s="443"/>
      <c r="E96" s="443"/>
      <c r="F96" s="443"/>
      <c r="G96" s="443"/>
      <c r="H96" s="443"/>
      <c r="I96" s="443"/>
      <c r="J96" s="444"/>
      <c r="K96" s="112"/>
    </row>
    <row r="97" spans="1:11" ht="15.75" thickBot="1" x14ac:dyDescent="0.3">
      <c r="A97" s="112"/>
      <c r="B97" s="439" t="s">
        <v>58</v>
      </c>
      <c r="C97" s="440"/>
      <c r="D97" s="440"/>
      <c r="E97" s="440"/>
      <c r="F97" s="440"/>
      <c r="G97" s="440"/>
      <c r="H97" s="440"/>
      <c r="I97" s="440"/>
      <c r="J97" s="210">
        <f>I81+I85+I88</f>
        <v>14089995.890000002</v>
      </c>
      <c r="K97" s="112"/>
    </row>
    <row r="98" spans="1:11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</row>
  </sheetData>
  <mergeCells count="153">
    <mergeCell ref="L7:M7"/>
    <mergeCell ref="B11:I11"/>
    <mergeCell ref="B9:H9"/>
    <mergeCell ref="C93:E93"/>
    <mergeCell ref="F93:I93"/>
    <mergeCell ref="C90:E90"/>
    <mergeCell ref="F90:I90"/>
    <mergeCell ref="C91:E91"/>
    <mergeCell ref="F91:I91"/>
    <mergeCell ref="F80:H80"/>
    <mergeCell ref="B81:H81"/>
    <mergeCell ref="F82:H82"/>
    <mergeCell ref="F83:H83"/>
    <mergeCell ref="C84:E84"/>
    <mergeCell ref="F84:H84"/>
    <mergeCell ref="F86:H86"/>
    <mergeCell ref="C87:E87"/>
    <mergeCell ref="C92:E92"/>
    <mergeCell ref="F92:I92"/>
    <mergeCell ref="F87:H87"/>
    <mergeCell ref="B88:H88"/>
    <mergeCell ref="B89:J89"/>
    <mergeCell ref="C76:E76"/>
    <mergeCell ref="C77:E77"/>
    <mergeCell ref="C78:E78"/>
    <mergeCell ref="C73:E73"/>
    <mergeCell ref="C74:E74"/>
    <mergeCell ref="C75:E75"/>
    <mergeCell ref="C86:E86"/>
    <mergeCell ref="C79:E79"/>
    <mergeCell ref="C82:E82"/>
    <mergeCell ref="C83:E83"/>
    <mergeCell ref="C80:E80"/>
    <mergeCell ref="B71:J71"/>
    <mergeCell ref="B59:F59"/>
    <mergeCell ref="G59:I59"/>
    <mergeCell ref="B61:I61"/>
    <mergeCell ref="B62:I62"/>
    <mergeCell ref="B63:I63"/>
    <mergeCell ref="B64:I64"/>
    <mergeCell ref="G48:I48"/>
    <mergeCell ref="B49:F49"/>
    <mergeCell ref="B50:F50"/>
    <mergeCell ref="B51:F51"/>
    <mergeCell ref="B54:F54"/>
    <mergeCell ref="G54:I54"/>
    <mergeCell ref="G49:I49"/>
    <mergeCell ref="G50:I50"/>
    <mergeCell ref="G51:I51"/>
    <mergeCell ref="B52:F52"/>
    <mergeCell ref="G40:I40"/>
    <mergeCell ref="G41:I41"/>
    <mergeCell ref="G43:I43"/>
    <mergeCell ref="G44:I44"/>
    <mergeCell ref="B45:F45"/>
    <mergeCell ref="B65:I65"/>
    <mergeCell ref="B66:I66"/>
    <mergeCell ref="B67:I67"/>
    <mergeCell ref="B69:I69"/>
    <mergeCell ref="B1:J1"/>
    <mergeCell ref="B2:J2"/>
    <mergeCell ref="B3:J3"/>
    <mergeCell ref="B4:J4"/>
    <mergeCell ref="B5:H5"/>
    <mergeCell ref="B6:H6"/>
    <mergeCell ref="I5:J5"/>
    <mergeCell ref="I6:J6"/>
    <mergeCell ref="B20:F20"/>
    <mergeCell ref="G20:I20"/>
    <mergeCell ref="B14:I14"/>
    <mergeCell ref="B15:I15"/>
    <mergeCell ref="B17:J17"/>
    <mergeCell ref="B18:F18"/>
    <mergeCell ref="G18:I18"/>
    <mergeCell ref="B19:F19"/>
    <mergeCell ref="G19:I19"/>
    <mergeCell ref="B7:I7"/>
    <mergeCell ref="B8:I8"/>
    <mergeCell ref="B10:I10"/>
    <mergeCell ref="B12:I12"/>
    <mergeCell ref="B13:I13"/>
    <mergeCell ref="B97:I97"/>
    <mergeCell ref="B38:F38"/>
    <mergeCell ref="G38:I38"/>
    <mergeCell ref="F73:H73"/>
    <mergeCell ref="F74:H74"/>
    <mergeCell ref="F75:H75"/>
    <mergeCell ref="F76:H76"/>
    <mergeCell ref="F77:H77"/>
    <mergeCell ref="F78:H78"/>
    <mergeCell ref="F79:H79"/>
    <mergeCell ref="B46:F46"/>
    <mergeCell ref="G46:I46"/>
    <mergeCell ref="B47:F47"/>
    <mergeCell ref="G47:I47"/>
    <mergeCell ref="B43:F43"/>
    <mergeCell ref="B44:F44"/>
    <mergeCell ref="G45:I45"/>
    <mergeCell ref="B42:F42"/>
    <mergeCell ref="G42:I42"/>
    <mergeCell ref="B57:F57"/>
    <mergeCell ref="B53:F53"/>
    <mergeCell ref="G52:I52"/>
    <mergeCell ref="G53:I53"/>
    <mergeCell ref="B39:F39"/>
    <mergeCell ref="L34:M34"/>
    <mergeCell ref="O17:P17"/>
    <mergeCell ref="M36:N36"/>
    <mergeCell ref="B21:F21"/>
    <mergeCell ref="G21:I21"/>
    <mergeCell ref="B24:F24"/>
    <mergeCell ref="G24:I24"/>
    <mergeCell ref="B25:F25"/>
    <mergeCell ref="G25:I25"/>
    <mergeCell ref="B26:F26"/>
    <mergeCell ref="G26:I26"/>
    <mergeCell ref="B22:F22"/>
    <mergeCell ref="G22:I22"/>
    <mergeCell ref="B23:F23"/>
    <mergeCell ref="G23:I23"/>
    <mergeCell ref="B32:F32"/>
    <mergeCell ref="B33:F33"/>
    <mergeCell ref="G29:I29"/>
    <mergeCell ref="G30:I30"/>
    <mergeCell ref="G31:I31"/>
    <mergeCell ref="G32:I32"/>
    <mergeCell ref="G33:I33"/>
    <mergeCell ref="B35:F35"/>
    <mergeCell ref="G35:I35"/>
    <mergeCell ref="C94:E94"/>
    <mergeCell ref="F94:I94"/>
    <mergeCell ref="B96:J96"/>
    <mergeCell ref="B27:F27"/>
    <mergeCell ref="G27:I27"/>
    <mergeCell ref="B28:F28"/>
    <mergeCell ref="G28:I28"/>
    <mergeCell ref="B34:F34"/>
    <mergeCell ref="G34:I34"/>
    <mergeCell ref="B29:F29"/>
    <mergeCell ref="B30:F30"/>
    <mergeCell ref="B31:F31"/>
    <mergeCell ref="G57:I57"/>
    <mergeCell ref="B58:F58"/>
    <mergeCell ref="G58:I58"/>
    <mergeCell ref="B48:F48"/>
    <mergeCell ref="B55:I55"/>
    <mergeCell ref="B36:F36"/>
    <mergeCell ref="G36:I36"/>
    <mergeCell ref="B37:F37"/>
    <mergeCell ref="G37:I37"/>
    <mergeCell ref="B40:F40"/>
    <mergeCell ref="B41:F41"/>
    <mergeCell ref="G39:I39"/>
  </mergeCells>
  <phoneticPr fontId="47" type="noConversion"/>
  <pageMargins left="0.11811023622047245" right="0.11811023622047245" top="0" bottom="0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E4EE-7EDC-4366-83D3-C8071E9B86F3}">
  <dimension ref="A1:M79"/>
  <sheetViews>
    <sheetView topLeftCell="B4" workbookViewId="0">
      <selection activeCell="P51" sqref="P51"/>
    </sheetView>
  </sheetViews>
  <sheetFormatPr defaultRowHeight="15" x14ac:dyDescent="0.25"/>
  <cols>
    <col min="1" max="1" width="2" customWidth="1"/>
    <col min="4" max="4" width="9.42578125" customWidth="1"/>
    <col min="5" max="5" width="3.28515625" customWidth="1"/>
    <col min="6" max="6" width="1.42578125" customWidth="1"/>
    <col min="8" max="8" width="15.42578125" customWidth="1"/>
    <col min="9" max="9" width="20.7109375" customWidth="1"/>
    <col min="10" max="10" width="19.140625" customWidth="1"/>
    <col min="11" max="11" width="3" customWidth="1"/>
    <col min="12" max="12" width="4.140625" customWidth="1"/>
    <col min="13" max="13" width="22.140625" customWidth="1"/>
  </cols>
  <sheetData>
    <row r="1" spans="1:13" ht="15.75" x14ac:dyDescent="0.25">
      <c r="A1" s="112"/>
      <c r="B1" s="427" t="s">
        <v>0</v>
      </c>
      <c r="C1" s="427"/>
      <c r="D1" s="427"/>
      <c r="E1" s="427"/>
      <c r="F1" s="427"/>
      <c r="G1" s="427"/>
      <c r="H1" s="427"/>
      <c r="I1" s="427"/>
      <c r="J1" s="427"/>
    </row>
    <row r="2" spans="1:13" ht="15.75" x14ac:dyDescent="0.25">
      <c r="A2" s="112"/>
      <c r="B2" s="427" t="s">
        <v>1</v>
      </c>
      <c r="C2" s="427"/>
      <c r="D2" s="427"/>
      <c r="E2" s="427"/>
      <c r="F2" s="427"/>
      <c r="G2" s="427"/>
      <c r="H2" s="427"/>
      <c r="I2" s="427"/>
      <c r="J2" s="427"/>
    </row>
    <row r="3" spans="1:13" ht="15.75" x14ac:dyDescent="0.25">
      <c r="A3" s="112"/>
      <c r="B3" s="479" t="s">
        <v>247</v>
      </c>
      <c r="C3" s="479"/>
      <c r="D3" s="479"/>
      <c r="E3" s="479"/>
      <c r="F3" s="479"/>
      <c r="G3" s="479"/>
      <c r="H3" s="479"/>
      <c r="I3" s="479"/>
      <c r="J3" s="479"/>
    </row>
    <row r="4" spans="1:13" ht="15.75" x14ac:dyDescent="0.25">
      <c r="A4" s="112"/>
      <c r="B4" s="479" t="s">
        <v>2</v>
      </c>
      <c r="C4" s="479"/>
      <c r="D4" s="479"/>
      <c r="E4" s="479"/>
      <c r="F4" s="479"/>
      <c r="G4" s="479"/>
      <c r="H4" s="479"/>
      <c r="I4" s="479"/>
      <c r="J4" s="479"/>
    </row>
    <row r="5" spans="1:13" ht="18.75" x14ac:dyDescent="0.3">
      <c r="A5" s="112"/>
      <c r="B5" s="480" t="s">
        <v>81</v>
      </c>
      <c r="C5" s="480"/>
      <c r="D5" s="480"/>
      <c r="E5" s="480"/>
      <c r="F5" s="480"/>
      <c r="G5" s="480"/>
      <c r="H5" s="480"/>
      <c r="I5" s="364">
        <f>'DEZ 2022'!I6</f>
        <v>14089995.890000002</v>
      </c>
      <c r="J5" s="364"/>
    </row>
    <row r="6" spans="1:13" ht="21" thickBot="1" x14ac:dyDescent="0.35">
      <c r="A6" s="112"/>
      <c r="B6" s="480" t="s">
        <v>148</v>
      </c>
      <c r="C6" s="480"/>
      <c r="D6" s="480"/>
      <c r="E6" s="480"/>
      <c r="F6" s="480"/>
      <c r="G6" s="480"/>
      <c r="H6" s="480"/>
      <c r="I6" s="326">
        <f>J78</f>
        <v>14333623.4</v>
      </c>
      <c r="J6" s="326"/>
    </row>
    <row r="7" spans="1:13" x14ac:dyDescent="0.25">
      <c r="A7" s="112"/>
      <c r="B7" s="358" t="s">
        <v>3</v>
      </c>
      <c r="C7" s="359"/>
      <c r="D7" s="359"/>
      <c r="E7" s="359"/>
      <c r="F7" s="359"/>
      <c r="G7" s="359"/>
      <c r="H7" s="359"/>
      <c r="I7" s="359"/>
      <c r="J7" s="169" t="s">
        <v>12</v>
      </c>
      <c r="L7" s="416" t="s">
        <v>249</v>
      </c>
      <c r="M7" s="416"/>
    </row>
    <row r="8" spans="1:13" x14ac:dyDescent="0.25">
      <c r="A8" s="112"/>
      <c r="B8" s="361" t="s">
        <v>252</v>
      </c>
      <c r="C8" s="362"/>
      <c r="D8" s="362"/>
      <c r="E8" s="362"/>
      <c r="F8" s="362"/>
      <c r="G8" s="362"/>
      <c r="H8" s="362"/>
      <c r="I8" s="362"/>
      <c r="J8" s="170">
        <f>'DEZ 2022'!J64</f>
        <v>3694190.7</v>
      </c>
      <c r="L8" s="133">
        <v>1</v>
      </c>
      <c r="M8" s="134">
        <v>13543.45</v>
      </c>
    </row>
    <row r="9" spans="1:13" x14ac:dyDescent="0.25">
      <c r="A9" s="112"/>
      <c r="B9" s="373" t="s">
        <v>62</v>
      </c>
      <c r="C9" s="374"/>
      <c r="D9" s="374"/>
      <c r="E9" s="374"/>
      <c r="F9" s="374"/>
      <c r="G9" s="374"/>
      <c r="H9" s="375"/>
      <c r="I9" s="208">
        <v>339725.28</v>
      </c>
      <c r="J9" s="172">
        <f>L25</f>
        <v>403339.83</v>
      </c>
      <c r="L9" s="133">
        <v>2</v>
      </c>
      <c r="M9" s="134">
        <v>44610.37</v>
      </c>
    </row>
    <row r="10" spans="1:13" x14ac:dyDescent="0.25">
      <c r="A10" s="112"/>
      <c r="B10" s="361" t="s">
        <v>257</v>
      </c>
      <c r="C10" s="362"/>
      <c r="D10" s="362"/>
      <c r="E10" s="362"/>
      <c r="F10" s="362"/>
      <c r="G10" s="362"/>
      <c r="H10" s="362"/>
      <c r="I10" s="362"/>
      <c r="J10" s="170">
        <v>2780.16</v>
      </c>
      <c r="L10" s="133">
        <v>3</v>
      </c>
      <c r="M10" s="134">
        <v>1414.03</v>
      </c>
    </row>
    <row r="11" spans="1:13" x14ac:dyDescent="0.25">
      <c r="A11" s="112"/>
      <c r="B11" s="361" t="s">
        <v>250</v>
      </c>
      <c r="C11" s="362"/>
      <c r="D11" s="362"/>
      <c r="E11" s="362"/>
      <c r="F11" s="362"/>
      <c r="G11" s="362"/>
      <c r="H11" s="362"/>
      <c r="I11" s="362"/>
      <c r="J11" s="170">
        <v>3509.27</v>
      </c>
      <c r="L11" s="133">
        <v>4</v>
      </c>
      <c r="M11" s="134">
        <v>55794.05</v>
      </c>
    </row>
    <row r="12" spans="1:13" x14ac:dyDescent="0.25">
      <c r="A12" s="112"/>
      <c r="B12" s="361" t="s">
        <v>251</v>
      </c>
      <c r="C12" s="362"/>
      <c r="D12" s="362"/>
      <c r="E12" s="362"/>
      <c r="F12" s="362"/>
      <c r="G12" s="362"/>
      <c r="H12" s="362"/>
      <c r="I12" s="362"/>
      <c r="J12" s="170">
        <v>43482.75</v>
      </c>
      <c r="L12" s="133">
        <v>5</v>
      </c>
      <c r="M12" s="134">
        <v>1145.31</v>
      </c>
    </row>
    <row r="13" spans="1:13" x14ac:dyDescent="0.25">
      <c r="A13" s="112"/>
      <c r="B13" s="361" t="s">
        <v>6</v>
      </c>
      <c r="C13" s="362"/>
      <c r="D13" s="362"/>
      <c r="E13" s="362"/>
      <c r="F13" s="362"/>
      <c r="G13" s="362"/>
      <c r="H13" s="362"/>
      <c r="I13" s="362"/>
      <c r="J13" s="172">
        <f>J66</f>
        <v>26186.370000000003</v>
      </c>
      <c r="L13" s="133">
        <v>6</v>
      </c>
      <c r="M13" s="134">
        <v>1159.04</v>
      </c>
    </row>
    <row r="14" spans="1:13" x14ac:dyDescent="0.25">
      <c r="A14" s="112"/>
      <c r="B14" s="361" t="s">
        <v>7</v>
      </c>
      <c r="C14" s="362"/>
      <c r="D14" s="362"/>
      <c r="E14" s="362"/>
      <c r="F14" s="362"/>
      <c r="G14" s="362"/>
      <c r="H14" s="362"/>
      <c r="I14" s="362"/>
      <c r="J14" s="211">
        <v>642.5</v>
      </c>
      <c r="L14" s="133">
        <v>7</v>
      </c>
      <c r="M14" s="134">
        <v>58150.080000000002</v>
      </c>
    </row>
    <row r="15" spans="1:13" ht="15.75" thickBot="1" x14ac:dyDescent="0.3">
      <c r="A15" s="112"/>
      <c r="B15" s="356" t="s">
        <v>279</v>
      </c>
      <c r="C15" s="357"/>
      <c r="D15" s="357"/>
      <c r="E15" s="357"/>
      <c r="F15" s="357"/>
      <c r="G15" s="357"/>
      <c r="H15" s="357"/>
      <c r="I15" s="357"/>
      <c r="J15" s="174">
        <v>278539.40999999997</v>
      </c>
      <c r="L15" s="133">
        <v>8</v>
      </c>
      <c r="M15" s="134">
        <v>15774.39</v>
      </c>
    </row>
    <row r="16" spans="1:13" ht="14.25" customHeight="1" thickBot="1" x14ac:dyDescent="0.3">
      <c r="A16" s="112"/>
      <c r="B16" s="212"/>
      <c r="C16" s="175"/>
      <c r="D16" s="175"/>
      <c r="E16" s="175"/>
      <c r="F16" s="175"/>
      <c r="G16" s="175"/>
      <c r="H16" s="175"/>
      <c r="I16" s="175"/>
      <c r="J16" s="223"/>
      <c r="L16" s="133">
        <v>9</v>
      </c>
      <c r="M16" s="134">
        <v>48281.5</v>
      </c>
    </row>
    <row r="17" spans="1:13" x14ac:dyDescent="0.25">
      <c r="A17" s="112"/>
      <c r="B17" s="358" t="s">
        <v>9</v>
      </c>
      <c r="C17" s="359"/>
      <c r="D17" s="359"/>
      <c r="E17" s="359"/>
      <c r="F17" s="359"/>
      <c r="G17" s="359"/>
      <c r="H17" s="359"/>
      <c r="I17" s="359"/>
      <c r="J17" s="360"/>
      <c r="L17" s="133">
        <v>10</v>
      </c>
      <c r="M17" s="134">
        <v>56269.03</v>
      </c>
    </row>
    <row r="18" spans="1:13" x14ac:dyDescent="0.25">
      <c r="A18" s="112"/>
      <c r="B18" s="365" t="s">
        <v>10</v>
      </c>
      <c r="C18" s="366"/>
      <c r="D18" s="366"/>
      <c r="E18" s="366"/>
      <c r="F18" s="366"/>
      <c r="G18" s="366" t="s">
        <v>11</v>
      </c>
      <c r="H18" s="366"/>
      <c r="I18" s="366"/>
      <c r="J18" s="176" t="s">
        <v>12</v>
      </c>
      <c r="L18" s="133">
        <v>11</v>
      </c>
      <c r="M18" s="134">
        <v>10917.12</v>
      </c>
    </row>
    <row r="19" spans="1:13" x14ac:dyDescent="0.25">
      <c r="A19" s="112"/>
      <c r="B19" s="367" t="s">
        <v>13</v>
      </c>
      <c r="C19" s="368"/>
      <c r="D19" s="368"/>
      <c r="E19" s="368"/>
      <c r="F19" s="368"/>
      <c r="G19" s="369">
        <v>44926</v>
      </c>
      <c r="H19" s="369"/>
      <c r="I19" s="369"/>
      <c r="J19" s="179">
        <f>'DEZ 2022'!J62</f>
        <v>173411.06</v>
      </c>
      <c r="L19" s="133">
        <v>12</v>
      </c>
      <c r="M19" s="134">
        <v>31229.759999999998</v>
      </c>
    </row>
    <row r="20" spans="1:13" x14ac:dyDescent="0.25">
      <c r="A20" s="112"/>
      <c r="B20" s="361" t="s">
        <v>14</v>
      </c>
      <c r="C20" s="362"/>
      <c r="D20" s="362"/>
      <c r="E20" s="362"/>
      <c r="F20" s="362"/>
      <c r="G20" s="362" t="s">
        <v>45</v>
      </c>
      <c r="H20" s="362"/>
      <c r="I20" s="362"/>
      <c r="J20" s="181">
        <f>J69</f>
        <v>1742.51</v>
      </c>
      <c r="L20" s="133">
        <v>13</v>
      </c>
      <c r="M20" s="134">
        <v>44613.95</v>
      </c>
    </row>
    <row r="21" spans="1:13" x14ac:dyDescent="0.25">
      <c r="A21" s="112"/>
      <c r="B21" s="361" t="s">
        <v>15</v>
      </c>
      <c r="C21" s="362"/>
      <c r="D21" s="362"/>
      <c r="E21" s="362"/>
      <c r="F21" s="362"/>
      <c r="G21" s="362" t="s">
        <v>46</v>
      </c>
      <c r="H21" s="362"/>
      <c r="I21" s="362"/>
      <c r="J21" s="182">
        <v>6321.95</v>
      </c>
      <c r="L21" s="133">
        <v>14</v>
      </c>
      <c r="M21" s="134">
        <v>15595.87</v>
      </c>
    </row>
    <row r="22" spans="1:13" x14ac:dyDescent="0.25">
      <c r="A22" s="112"/>
      <c r="B22" s="373" t="s">
        <v>243</v>
      </c>
      <c r="C22" s="374"/>
      <c r="D22" s="374"/>
      <c r="E22" s="374"/>
      <c r="F22" s="375"/>
      <c r="G22" s="415" t="s">
        <v>244</v>
      </c>
      <c r="H22" s="374"/>
      <c r="I22" s="375"/>
      <c r="J22" s="182">
        <v>2250</v>
      </c>
      <c r="L22" s="133">
        <v>15</v>
      </c>
      <c r="M22" s="134">
        <v>1791.54</v>
      </c>
    </row>
    <row r="23" spans="1:13" x14ac:dyDescent="0.25">
      <c r="A23" s="112"/>
      <c r="B23" s="361" t="s">
        <v>53</v>
      </c>
      <c r="C23" s="362"/>
      <c r="D23" s="362"/>
      <c r="E23" s="362"/>
      <c r="F23" s="362"/>
      <c r="G23" s="362" t="s">
        <v>54</v>
      </c>
      <c r="H23" s="362"/>
      <c r="I23" s="362"/>
      <c r="J23" s="182">
        <v>200</v>
      </c>
      <c r="L23" s="133">
        <v>16</v>
      </c>
      <c r="M23" s="134">
        <v>2559.34</v>
      </c>
    </row>
    <row r="24" spans="1:13" ht="15.75" thickBot="1" x14ac:dyDescent="0.3">
      <c r="A24" s="112"/>
      <c r="B24" s="361" t="s">
        <v>55</v>
      </c>
      <c r="C24" s="362"/>
      <c r="D24" s="362"/>
      <c r="E24" s="362"/>
      <c r="F24" s="362"/>
      <c r="G24" s="362" t="s">
        <v>198</v>
      </c>
      <c r="H24" s="362"/>
      <c r="I24" s="362"/>
      <c r="J24" s="182">
        <v>153.29</v>
      </c>
      <c r="L24" s="133">
        <v>17</v>
      </c>
      <c r="M24" s="134">
        <v>491</v>
      </c>
    </row>
    <row r="25" spans="1:13" ht="16.5" thickBot="1" x14ac:dyDescent="0.3">
      <c r="A25" s="112"/>
      <c r="B25" s="361" t="s">
        <v>65</v>
      </c>
      <c r="C25" s="362"/>
      <c r="D25" s="362"/>
      <c r="E25" s="362"/>
      <c r="F25" s="362"/>
      <c r="G25" s="362" t="s">
        <v>63</v>
      </c>
      <c r="H25" s="362"/>
      <c r="I25" s="362"/>
      <c r="J25" s="182">
        <v>177.88</v>
      </c>
      <c r="L25" s="417">
        <f>SUM(M8:M24)</f>
        <v>403339.83</v>
      </c>
      <c r="M25" s="418"/>
    </row>
    <row r="26" spans="1:13" x14ac:dyDescent="0.25">
      <c r="A26" s="112"/>
      <c r="B26" s="373" t="s">
        <v>18</v>
      </c>
      <c r="C26" s="374"/>
      <c r="D26" s="374"/>
      <c r="E26" s="374"/>
      <c r="F26" s="375"/>
      <c r="G26" s="415" t="s">
        <v>246</v>
      </c>
      <c r="H26" s="374"/>
      <c r="I26" s="375"/>
      <c r="J26" s="182">
        <v>2200</v>
      </c>
    </row>
    <row r="27" spans="1:13" x14ac:dyDescent="0.25">
      <c r="A27" s="112"/>
      <c r="B27" s="361" t="s">
        <v>19</v>
      </c>
      <c r="C27" s="362"/>
      <c r="D27" s="362"/>
      <c r="E27" s="362"/>
      <c r="F27" s="362"/>
      <c r="G27" s="415" t="s">
        <v>246</v>
      </c>
      <c r="H27" s="374"/>
      <c r="I27" s="375"/>
      <c r="J27" s="182">
        <v>2200</v>
      </c>
    </row>
    <row r="28" spans="1:13" x14ac:dyDescent="0.25">
      <c r="A28" s="112"/>
      <c r="B28" s="373" t="s">
        <v>173</v>
      </c>
      <c r="C28" s="374"/>
      <c r="D28" s="374"/>
      <c r="E28" s="374"/>
      <c r="F28" s="375"/>
      <c r="G28" s="415" t="s">
        <v>246</v>
      </c>
      <c r="H28" s="374"/>
      <c r="I28" s="375"/>
      <c r="J28" s="182">
        <v>2200</v>
      </c>
    </row>
    <row r="29" spans="1:13" x14ac:dyDescent="0.25">
      <c r="A29" s="112"/>
      <c r="B29" s="373" t="s">
        <v>18</v>
      </c>
      <c r="C29" s="374"/>
      <c r="D29" s="374"/>
      <c r="E29" s="374"/>
      <c r="F29" s="375"/>
      <c r="G29" s="362" t="s">
        <v>47</v>
      </c>
      <c r="H29" s="362"/>
      <c r="I29" s="362"/>
      <c r="J29" s="182">
        <v>1302</v>
      </c>
    </row>
    <row r="30" spans="1:13" x14ac:dyDescent="0.25">
      <c r="A30" s="112"/>
      <c r="B30" s="361" t="s">
        <v>197</v>
      </c>
      <c r="C30" s="362"/>
      <c r="D30" s="362"/>
      <c r="E30" s="362"/>
      <c r="F30" s="362"/>
      <c r="G30" s="362" t="s">
        <v>47</v>
      </c>
      <c r="H30" s="362"/>
      <c r="I30" s="362"/>
      <c r="J30" s="182">
        <v>1302</v>
      </c>
    </row>
    <row r="31" spans="1:13" x14ac:dyDescent="0.25">
      <c r="A31" s="112"/>
      <c r="B31" s="361" t="s">
        <v>16</v>
      </c>
      <c r="C31" s="362"/>
      <c r="D31" s="362"/>
      <c r="E31" s="362"/>
      <c r="F31" s="362"/>
      <c r="G31" s="362" t="s">
        <v>47</v>
      </c>
      <c r="H31" s="362"/>
      <c r="I31" s="362"/>
      <c r="J31" s="182">
        <v>1302</v>
      </c>
    </row>
    <row r="32" spans="1:13" x14ac:dyDescent="0.25">
      <c r="A32" s="112"/>
      <c r="B32" s="361" t="s">
        <v>229</v>
      </c>
      <c r="C32" s="362"/>
      <c r="D32" s="362"/>
      <c r="E32" s="362"/>
      <c r="F32" s="362"/>
      <c r="G32" s="415" t="s">
        <v>48</v>
      </c>
      <c r="H32" s="374"/>
      <c r="I32" s="375"/>
      <c r="J32" s="182">
        <v>1302</v>
      </c>
      <c r="M32" s="44">
        <f>J16</f>
        <v>0</v>
      </c>
    </row>
    <row r="33" spans="1:13" x14ac:dyDescent="0.25">
      <c r="A33" s="112"/>
      <c r="B33" s="361" t="s">
        <v>18</v>
      </c>
      <c r="C33" s="362"/>
      <c r="D33" s="362"/>
      <c r="E33" s="362"/>
      <c r="F33" s="362"/>
      <c r="G33" s="415" t="s">
        <v>49</v>
      </c>
      <c r="H33" s="374"/>
      <c r="I33" s="375"/>
      <c r="J33" s="182">
        <v>1018.84</v>
      </c>
      <c r="M33" s="44">
        <f>J38+J39</f>
        <v>10309445.690000001</v>
      </c>
    </row>
    <row r="34" spans="1:13" x14ac:dyDescent="0.25">
      <c r="A34" s="112"/>
      <c r="B34" s="361" t="s">
        <v>19</v>
      </c>
      <c r="C34" s="362"/>
      <c r="D34" s="362"/>
      <c r="E34" s="362"/>
      <c r="F34" s="362"/>
      <c r="G34" s="415" t="s">
        <v>49</v>
      </c>
      <c r="H34" s="374"/>
      <c r="I34" s="375"/>
      <c r="J34" s="182">
        <v>3473.52</v>
      </c>
      <c r="M34" s="44">
        <f>J43</f>
        <v>153133.11000000002</v>
      </c>
    </row>
    <row r="35" spans="1:13" x14ac:dyDescent="0.25">
      <c r="A35" s="112"/>
      <c r="B35" s="361" t="s">
        <v>20</v>
      </c>
      <c r="C35" s="362"/>
      <c r="D35" s="362"/>
      <c r="E35" s="362"/>
      <c r="F35" s="362"/>
      <c r="G35" s="362" t="s">
        <v>50</v>
      </c>
      <c r="H35" s="362"/>
      <c r="I35" s="362"/>
      <c r="J35" s="183">
        <v>90.5</v>
      </c>
      <c r="M35" s="44">
        <f>SUM(M32:M34)</f>
        <v>10462578.800000001</v>
      </c>
    </row>
    <row r="36" spans="1:13" ht="15.75" thickBot="1" x14ac:dyDescent="0.3">
      <c r="A36" s="112"/>
      <c r="B36" s="370" t="s">
        <v>58</v>
      </c>
      <c r="C36" s="371"/>
      <c r="D36" s="371"/>
      <c r="E36" s="371"/>
      <c r="F36" s="371"/>
      <c r="G36" s="371"/>
      <c r="H36" s="371"/>
      <c r="I36" s="372"/>
      <c r="J36" s="184">
        <f>SUM(J21:J35)</f>
        <v>25493.980000000003</v>
      </c>
    </row>
    <row r="37" spans="1:13" ht="15.75" customHeight="1" thickBot="1" x14ac:dyDescent="0.3">
      <c r="A37" s="112"/>
      <c r="B37" s="212"/>
      <c r="C37" s="175"/>
      <c r="D37" s="175"/>
      <c r="E37" s="175"/>
      <c r="F37" s="175"/>
      <c r="G37" s="175"/>
      <c r="H37" s="175"/>
      <c r="I37" s="175"/>
      <c r="J37" s="223"/>
    </row>
    <row r="38" spans="1:13" x14ac:dyDescent="0.25">
      <c r="A38" s="112"/>
      <c r="B38" s="358" t="s">
        <v>253</v>
      </c>
      <c r="C38" s="359"/>
      <c r="D38" s="359"/>
      <c r="E38" s="359"/>
      <c r="F38" s="359"/>
      <c r="G38" s="359" t="s">
        <v>22</v>
      </c>
      <c r="H38" s="359"/>
      <c r="I38" s="360"/>
      <c r="J38" s="185">
        <f>'DEZ 2022'!J63</f>
        <v>10222394.130000001</v>
      </c>
    </row>
    <row r="39" spans="1:13" x14ac:dyDescent="0.25">
      <c r="A39" s="112"/>
      <c r="B39" s="367" t="s">
        <v>23</v>
      </c>
      <c r="C39" s="368"/>
      <c r="D39" s="368"/>
      <c r="E39" s="368"/>
      <c r="F39" s="368"/>
      <c r="G39" s="368" t="s">
        <v>25</v>
      </c>
      <c r="H39" s="368"/>
      <c r="I39" s="380"/>
      <c r="J39" s="186">
        <f>J62</f>
        <v>87051.560000000012</v>
      </c>
    </row>
    <row r="40" spans="1:13" ht="15.75" thickBot="1" x14ac:dyDescent="0.3">
      <c r="A40" s="112"/>
      <c r="B40" s="381" t="s">
        <v>24</v>
      </c>
      <c r="C40" s="382"/>
      <c r="D40" s="382"/>
      <c r="E40" s="382"/>
      <c r="F40" s="382"/>
      <c r="G40" s="382" t="s">
        <v>26</v>
      </c>
      <c r="H40" s="382"/>
      <c r="I40" s="383"/>
      <c r="J40" s="188"/>
    </row>
    <row r="41" spans="1:13" ht="15.75" customHeight="1" thickBot="1" x14ac:dyDescent="0.3">
      <c r="A41" s="112"/>
      <c r="B41" s="212"/>
      <c r="C41" s="175"/>
      <c r="D41" s="175"/>
      <c r="E41" s="175"/>
      <c r="F41" s="175"/>
      <c r="G41" s="175"/>
      <c r="H41" s="175"/>
      <c r="I41" s="175"/>
      <c r="J41" s="175"/>
    </row>
    <row r="42" spans="1:13" x14ac:dyDescent="0.25">
      <c r="A42" s="112"/>
      <c r="B42" s="384" t="s">
        <v>27</v>
      </c>
      <c r="C42" s="385"/>
      <c r="D42" s="385"/>
      <c r="E42" s="385"/>
      <c r="F42" s="385"/>
      <c r="G42" s="385"/>
      <c r="H42" s="385"/>
      <c r="I42" s="386"/>
      <c r="J42" s="169" t="s">
        <v>12</v>
      </c>
    </row>
    <row r="43" spans="1:13" x14ac:dyDescent="0.25">
      <c r="A43" s="112"/>
      <c r="B43" s="373" t="s">
        <v>28</v>
      </c>
      <c r="C43" s="374"/>
      <c r="D43" s="374"/>
      <c r="E43" s="374"/>
      <c r="F43" s="374"/>
      <c r="G43" s="374"/>
      <c r="H43" s="374"/>
      <c r="I43" s="375"/>
      <c r="J43" s="179">
        <f>I69</f>
        <v>153133.11000000002</v>
      </c>
    </row>
    <row r="44" spans="1:13" x14ac:dyDescent="0.25">
      <c r="A44" s="112"/>
      <c r="B44" s="373" t="s">
        <v>29</v>
      </c>
      <c r="C44" s="374"/>
      <c r="D44" s="374"/>
      <c r="E44" s="374"/>
      <c r="F44" s="374"/>
      <c r="G44" s="374"/>
      <c r="H44" s="374"/>
      <c r="I44" s="375"/>
      <c r="J44" s="179">
        <f>I62</f>
        <v>10309445.690000001</v>
      </c>
    </row>
    <row r="45" spans="1:13" x14ac:dyDescent="0.25">
      <c r="A45" s="112"/>
      <c r="B45" s="373" t="s">
        <v>30</v>
      </c>
      <c r="C45" s="374"/>
      <c r="D45" s="374"/>
      <c r="E45" s="374"/>
      <c r="F45" s="374"/>
      <c r="G45" s="374"/>
      <c r="H45" s="374"/>
      <c r="I45" s="375"/>
      <c r="J45" s="179">
        <f>I66</f>
        <v>3871044.5999999996</v>
      </c>
    </row>
    <row r="46" spans="1:13" x14ac:dyDescent="0.25">
      <c r="A46" s="112"/>
      <c r="B46" s="373" t="s">
        <v>31</v>
      </c>
      <c r="C46" s="374"/>
      <c r="D46" s="374"/>
      <c r="E46" s="374"/>
      <c r="F46" s="374"/>
      <c r="G46" s="374"/>
      <c r="H46" s="374"/>
      <c r="I46" s="375"/>
      <c r="J46" s="179">
        <f>J75</f>
        <v>0</v>
      </c>
    </row>
    <row r="47" spans="1:13" x14ac:dyDescent="0.25">
      <c r="A47" s="112"/>
      <c r="B47" s="373" t="s">
        <v>32</v>
      </c>
      <c r="C47" s="374"/>
      <c r="D47" s="374"/>
      <c r="E47" s="374"/>
      <c r="F47" s="374"/>
      <c r="G47" s="374"/>
      <c r="H47" s="374"/>
      <c r="I47" s="375"/>
      <c r="J47" s="179">
        <v>0</v>
      </c>
    </row>
    <row r="48" spans="1:13" ht="15.75" thickBot="1" x14ac:dyDescent="0.3">
      <c r="A48" s="112"/>
      <c r="B48" s="370" t="s">
        <v>33</v>
      </c>
      <c r="C48" s="371"/>
      <c r="D48" s="371"/>
      <c r="E48" s="371"/>
      <c r="F48" s="371"/>
      <c r="G48" s="371"/>
      <c r="H48" s="371"/>
      <c r="I48" s="372"/>
      <c r="J48" s="189">
        <f>SUM(J43:J47)</f>
        <v>14333623.4</v>
      </c>
    </row>
    <row r="49" spans="1:10" ht="15.75" thickBot="1" x14ac:dyDescent="0.3">
      <c r="A49" s="112"/>
      <c r="B49" s="212"/>
      <c r="C49" s="212"/>
      <c r="D49" s="212"/>
      <c r="E49" s="212"/>
      <c r="F49" s="212"/>
      <c r="G49" s="212"/>
      <c r="H49" s="212"/>
      <c r="I49" s="212"/>
      <c r="J49" s="212"/>
    </row>
    <row r="50" spans="1:10" ht="16.5" thickBot="1" x14ac:dyDescent="0.3">
      <c r="A50" s="112"/>
      <c r="B50" s="332" t="s">
        <v>153</v>
      </c>
      <c r="C50" s="332"/>
      <c r="D50" s="332"/>
      <c r="E50" s="332"/>
      <c r="F50" s="332"/>
      <c r="G50" s="332"/>
      <c r="H50" s="332"/>
      <c r="I50" s="332"/>
      <c r="J50" s="166">
        <f>J62+J66+J69</f>
        <v>114980.44000000002</v>
      </c>
    </row>
    <row r="51" spans="1:10" ht="63" customHeight="1" x14ac:dyDescent="0.25">
      <c r="A51" s="112"/>
      <c r="B51" s="212"/>
      <c r="C51" s="213"/>
      <c r="D51" s="213"/>
      <c r="E51" s="213"/>
      <c r="F51" s="213"/>
      <c r="G51" s="213"/>
      <c r="H51" s="213"/>
      <c r="I51" s="213"/>
      <c r="J51" s="213"/>
    </row>
    <row r="52" spans="1:10" ht="27" customHeight="1" x14ac:dyDescent="0.25">
      <c r="A52" s="112"/>
      <c r="B52" s="379" t="s">
        <v>239</v>
      </c>
      <c r="C52" s="379"/>
      <c r="D52" s="379"/>
      <c r="E52" s="379"/>
      <c r="F52" s="379"/>
      <c r="G52" s="379"/>
      <c r="H52" s="379"/>
      <c r="I52" s="379"/>
      <c r="J52" s="379"/>
    </row>
    <row r="53" spans="1:10" ht="15.75" thickBot="1" x14ac:dyDescent="0.3">
      <c r="A53" s="112"/>
      <c r="B53" s="175"/>
      <c r="C53" s="191"/>
      <c r="D53" s="191"/>
      <c r="E53" s="175"/>
      <c r="F53" s="175"/>
      <c r="G53" s="175"/>
      <c r="H53" s="175"/>
      <c r="I53" s="190" t="s">
        <v>204</v>
      </c>
      <c r="J53" s="190" t="s">
        <v>236</v>
      </c>
    </row>
    <row r="54" spans="1:10" x14ac:dyDescent="0.25">
      <c r="A54" s="112"/>
      <c r="B54" s="192">
        <v>1</v>
      </c>
      <c r="C54" s="484" t="s">
        <v>66</v>
      </c>
      <c r="D54" s="485"/>
      <c r="E54" s="486"/>
      <c r="F54" s="422" t="s">
        <v>34</v>
      </c>
      <c r="G54" s="423"/>
      <c r="H54" s="424"/>
      <c r="I54" s="224">
        <v>894563.34</v>
      </c>
      <c r="J54" s="225">
        <v>-293.98</v>
      </c>
    </row>
    <row r="55" spans="1:10" x14ac:dyDescent="0.25">
      <c r="A55" s="112"/>
      <c r="B55" s="177">
        <v>2</v>
      </c>
      <c r="C55" s="487" t="s">
        <v>66</v>
      </c>
      <c r="D55" s="488"/>
      <c r="E55" s="489"/>
      <c r="F55" s="392" t="s">
        <v>237</v>
      </c>
      <c r="G55" s="393"/>
      <c r="H55" s="394"/>
      <c r="I55" s="171">
        <v>763198.72</v>
      </c>
      <c r="J55" s="226">
        <v>10350.09</v>
      </c>
    </row>
    <row r="56" spans="1:10" x14ac:dyDescent="0.25">
      <c r="A56" s="112"/>
      <c r="B56" s="177">
        <v>3</v>
      </c>
      <c r="C56" s="487" t="s">
        <v>66</v>
      </c>
      <c r="D56" s="488"/>
      <c r="E56" s="489"/>
      <c r="F56" s="392" t="s">
        <v>39</v>
      </c>
      <c r="G56" s="393"/>
      <c r="H56" s="394"/>
      <c r="I56" s="171">
        <v>1897160.82</v>
      </c>
      <c r="J56" s="226">
        <v>20534.36</v>
      </c>
    </row>
    <row r="57" spans="1:10" x14ac:dyDescent="0.25">
      <c r="A57" s="112"/>
      <c r="B57" s="177">
        <v>4</v>
      </c>
      <c r="C57" s="487" t="s">
        <v>66</v>
      </c>
      <c r="D57" s="488"/>
      <c r="E57" s="489"/>
      <c r="F57" s="392" t="s">
        <v>37</v>
      </c>
      <c r="G57" s="393"/>
      <c r="H57" s="394"/>
      <c r="I57" s="171">
        <v>1255807.58</v>
      </c>
      <c r="J57" s="226">
        <v>13924.25</v>
      </c>
    </row>
    <row r="58" spans="1:10" x14ac:dyDescent="0.25">
      <c r="A58" s="112"/>
      <c r="B58" s="177">
        <v>5</v>
      </c>
      <c r="C58" s="487" t="s">
        <v>66</v>
      </c>
      <c r="D58" s="488"/>
      <c r="E58" s="489"/>
      <c r="F58" s="392" t="s">
        <v>41</v>
      </c>
      <c r="G58" s="393"/>
      <c r="H58" s="394"/>
      <c r="I58" s="171">
        <v>666169.94999999995</v>
      </c>
      <c r="J58" s="226">
        <v>7931.8</v>
      </c>
    </row>
    <row r="59" spans="1:10" x14ac:dyDescent="0.25">
      <c r="A59" s="112"/>
      <c r="B59" s="177">
        <v>6</v>
      </c>
      <c r="C59" s="487" t="s">
        <v>66</v>
      </c>
      <c r="D59" s="488"/>
      <c r="E59" s="489"/>
      <c r="F59" s="392" t="s">
        <v>238</v>
      </c>
      <c r="G59" s="393"/>
      <c r="H59" s="394"/>
      <c r="I59" s="171">
        <v>897119.12</v>
      </c>
      <c r="J59" s="227">
        <v>-11605.99</v>
      </c>
    </row>
    <row r="60" spans="1:10" x14ac:dyDescent="0.25">
      <c r="A60" s="112"/>
      <c r="B60" s="177">
        <v>7</v>
      </c>
      <c r="C60" s="487" t="s">
        <v>66</v>
      </c>
      <c r="D60" s="488"/>
      <c r="E60" s="489"/>
      <c r="F60" s="392" t="s">
        <v>36</v>
      </c>
      <c r="G60" s="393"/>
      <c r="H60" s="394"/>
      <c r="I60" s="171">
        <v>1610668.95</v>
      </c>
      <c r="J60" s="226">
        <v>22376.98</v>
      </c>
    </row>
    <row r="61" spans="1:10" x14ac:dyDescent="0.25">
      <c r="A61" s="112"/>
      <c r="B61" s="177">
        <v>8</v>
      </c>
      <c r="C61" s="487" t="s">
        <v>66</v>
      </c>
      <c r="D61" s="488"/>
      <c r="E61" s="489"/>
      <c r="F61" s="392" t="s">
        <v>240</v>
      </c>
      <c r="G61" s="393"/>
      <c r="H61" s="394"/>
      <c r="I61" s="171">
        <v>2324757.21</v>
      </c>
      <c r="J61" s="226">
        <v>23834.05</v>
      </c>
    </row>
    <row r="62" spans="1:10" x14ac:dyDescent="0.25">
      <c r="A62" s="112"/>
      <c r="B62" s="434" t="s">
        <v>58</v>
      </c>
      <c r="C62" s="435"/>
      <c r="D62" s="435"/>
      <c r="E62" s="435"/>
      <c r="F62" s="435"/>
      <c r="G62" s="435"/>
      <c r="H62" s="490"/>
      <c r="I62" s="98">
        <f>I54+I55+I56+I57+I58+I59+I60+I61</f>
        <v>10309445.690000001</v>
      </c>
      <c r="J62" s="222">
        <f>SUM(J54:J61)</f>
        <v>87051.560000000012</v>
      </c>
    </row>
    <row r="63" spans="1:10" x14ac:dyDescent="0.25">
      <c r="A63" s="112"/>
      <c r="B63" s="177">
        <v>9</v>
      </c>
      <c r="C63" s="392" t="s">
        <v>67</v>
      </c>
      <c r="D63" s="393"/>
      <c r="E63" s="394"/>
      <c r="F63" s="392" t="s">
        <v>44</v>
      </c>
      <c r="G63" s="393"/>
      <c r="H63" s="394"/>
      <c r="I63" s="171">
        <v>1609649.23</v>
      </c>
      <c r="J63" s="227">
        <v>-169.21</v>
      </c>
    </row>
    <row r="64" spans="1:10" x14ac:dyDescent="0.25">
      <c r="A64" s="112"/>
      <c r="B64" s="177">
        <v>10</v>
      </c>
      <c r="C64" s="392" t="s">
        <v>67</v>
      </c>
      <c r="D64" s="393"/>
      <c r="E64" s="394"/>
      <c r="F64" s="392" t="s">
        <v>43</v>
      </c>
      <c r="G64" s="393"/>
      <c r="H64" s="394"/>
      <c r="I64" s="171">
        <v>1240994.1499999999</v>
      </c>
      <c r="J64" s="226">
        <v>12391.54</v>
      </c>
    </row>
    <row r="65" spans="1:10" x14ac:dyDescent="0.25">
      <c r="A65" s="112"/>
      <c r="B65" s="177">
        <v>11</v>
      </c>
      <c r="C65" s="392" t="s">
        <v>67</v>
      </c>
      <c r="D65" s="393"/>
      <c r="E65" s="394"/>
      <c r="F65" s="392" t="s">
        <v>214</v>
      </c>
      <c r="G65" s="393"/>
      <c r="H65" s="394"/>
      <c r="I65" s="171">
        <v>1020401.22</v>
      </c>
      <c r="J65" s="226">
        <v>13964.04</v>
      </c>
    </row>
    <row r="66" spans="1:10" x14ac:dyDescent="0.25">
      <c r="A66" s="112"/>
      <c r="B66" s="228" t="s">
        <v>58</v>
      </c>
      <c r="C66" s="229"/>
      <c r="D66" s="229"/>
      <c r="E66" s="229"/>
      <c r="F66" s="229"/>
      <c r="G66" s="229"/>
      <c r="H66" s="229"/>
      <c r="I66" s="101">
        <f>I63+I64+I65</f>
        <v>3871044.5999999996</v>
      </c>
      <c r="J66" s="222">
        <f>SUM(J63:J65)</f>
        <v>26186.370000000003</v>
      </c>
    </row>
    <row r="67" spans="1:10" x14ac:dyDescent="0.25">
      <c r="A67" s="112"/>
      <c r="B67" s="177">
        <v>12</v>
      </c>
      <c r="C67" s="392" t="s">
        <v>68</v>
      </c>
      <c r="D67" s="393"/>
      <c r="E67" s="394"/>
      <c r="F67" s="392" t="s">
        <v>59</v>
      </c>
      <c r="G67" s="393"/>
      <c r="H67" s="394"/>
      <c r="I67" s="171">
        <v>11538.47</v>
      </c>
      <c r="J67" s="226">
        <v>128.22999999999999</v>
      </c>
    </row>
    <row r="68" spans="1:10" x14ac:dyDescent="0.25">
      <c r="A68" s="112"/>
      <c r="B68" s="177">
        <v>13</v>
      </c>
      <c r="C68" s="392" t="s">
        <v>68</v>
      </c>
      <c r="D68" s="393"/>
      <c r="E68" s="394"/>
      <c r="F68" s="392" t="s">
        <v>60</v>
      </c>
      <c r="G68" s="393"/>
      <c r="H68" s="394"/>
      <c r="I68" s="171">
        <v>141594.64000000001</v>
      </c>
      <c r="J68" s="226">
        <v>1614.28</v>
      </c>
    </row>
    <row r="69" spans="1:10" ht="15.75" thickBot="1" x14ac:dyDescent="0.3">
      <c r="A69" s="112"/>
      <c r="B69" s="410" t="s">
        <v>58</v>
      </c>
      <c r="C69" s="411"/>
      <c r="D69" s="411"/>
      <c r="E69" s="411"/>
      <c r="F69" s="411"/>
      <c r="G69" s="411"/>
      <c r="H69" s="412"/>
      <c r="I69" s="102">
        <f>SUM(I67:I68)</f>
        <v>153133.11000000002</v>
      </c>
      <c r="J69" s="231">
        <f>SUM(J67:J68)</f>
        <v>1742.51</v>
      </c>
    </row>
    <row r="70" spans="1:10" ht="15.75" thickBot="1" x14ac:dyDescent="0.3">
      <c r="A70" s="112"/>
      <c r="B70" s="491" t="s">
        <v>70</v>
      </c>
      <c r="C70" s="491"/>
      <c r="D70" s="491"/>
      <c r="E70" s="491"/>
      <c r="F70" s="491"/>
      <c r="G70" s="491"/>
      <c r="H70" s="491"/>
      <c r="I70" s="491"/>
      <c r="J70" s="491"/>
    </row>
    <row r="71" spans="1:10" x14ac:dyDescent="0.25">
      <c r="A71" s="112"/>
      <c r="B71" s="192">
        <v>1</v>
      </c>
      <c r="C71" s="484" t="s">
        <v>66</v>
      </c>
      <c r="D71" s="485"/>
      <c r="E71" s="486"/>
      <c r="F71" s="422" t="s">
        <v>42</v>
      </c>
      <c r="G71" s="423"/>
      <c r="H71" s="423"/>
      <c r="I71" s="424"/>
      <c r="J71" s="200">
        <v>0</v>
      </c>
    </row>
    <row r="72" spans="1:10" x14ac:dyDescent="0.25">
      <c r="A72" s="112"/>
      <c r="B72" s="177">
        <v>2</v>
      </c>
      <c r="C72" s="392" t="s">
        <v>67</v>
      </c>
      <c r="D72" s="393"/>
      <c r="E72" s="394"/>
      <c r="F72" s="392" t="s">
        <v>42</v>
      </c>
      <c r="G72" s="393"/>
      <c r="H72" s="393"/>
      <c r="I72" s="394"/>
      <c r="J72" s="201">
        <v>0</v>
      </c>
    </row>
    <row r="73" spans="1:10" x14ac:dyDescent="0.25">
      <c r="A73" s="112"/>
      <c r="B73" s="177">
        <v>3</v>
      </c>
      <c r="C73" s="392" t="s">
        <v>68</v>
      </c>
      <c r="D73" s="393"/>
      <c r="E73" s="394"/>
      <c r="F73" s="392" t="s">
        <v>42</v>
      </c>
      <c r="G73" s="393"/>
      <c r="H73" s="393"/>
      <c r="I73" s="394"/>
      <c r="J73" s="201">
        <v>0</v>
      </c>
    </row>
    <row r="74" spans="1:10" x14ac:dyDescent="0.25">
      <c r="A74" s="112"/>
      <c r="B74" s="202">
        <v>4</v>
      </c>
      <c r="C74" s="392" t="s">
        <v>73</v>
      </c>
      <c r="D74" s="393"/>
      <c r="E74" s="394"/>
      <c r="F74" s="392" t="s">
        <v>42</v>
      </c>
      <c r="G74" s="393"/>
      <c r="H74" s="393"/>
      <c r="I74" s="394"/>
      <c r="J74" s="201">
        <v>0</v>
      </c>
    </row>
    <row r="75" spans="1:10" ht="15.75" thickBot="1" x14ac:dyDescent="0.3">
      <c r="A75" s="112"/>
      <c r="B75" s="187">
        <v>5</v>
      </c>
      <c r="C75" s="492" t="s">
        <v>71</v>
      </c>
      <c r="D75" s="493"/>
      <c r="E75" s="494"/>
      <c r="F75" s="495" t="s">
        <v>42</v>
      </c>
      <c r="G75" s="496"/>
      <c r="H75" s="496"/>
      <c r="I75" s="497"/>
      <c r="J75" s="203">
        <v>0</v>
      </c>
    </row>
    <row r="76" spans="1:10" ht="15.75" thickBot="1" x14ac:dyDescent="0.3">
      <c r="A76" s="112"/>
      <c r="B76" s="175"/>
      <c r="C76" s="175"/>
      <c r="D76" s="175"/>
      <c r="E76" s="175"/>
      <c r="F76" s="175"/>
      <c r="G76" s="175"/>
      <c r="H76" s="175"/>
      <c r="I76" s="175"/>
      <c r="J76" s="175"/>
    </row>
    <row r="77" spans="1:10" x14ac:dyDescent="0.25">
      <c r="A77" s="112"/>
      <c r="B77" s="498" t="s">
        <v>72</v>
      </c>
      <c r="C77" s="499"/>
      <c r="D77" s="499"/>
      <c r="E77" s="499"/>
      <c r="F77" s="499"/>
      <c r="G77" s="499"/>
      <c r="H77" s="499"/>
      <c r="I77" s="499"/>
      <c r="J77" s="500"/>
    </row>
    <row r="78" spans="1:10" ht="15.75" thickBot="1" x14ac:dyDescent="0.3">
      <c r="A78" s="112"/>
      <c r="B78" s="501" t="s">
        <v>58</v>
      </c>
      <c r="C78" s="502"/>
      <c r="D78" s="502"/>
      <c r="E78" s="502"/>
      <c r="F78" s="502"/>
      <c r="G78" s="502"/>
      <c r="H78" s="502"/>
      <c r="I78" s="503"/>
      <c r="J78" s="210">
        <f>I62+I66+I69</f>
        <v>14333623.4</v>
      </c>
    </row>
    <row r="79" spans="1:10" x14ac:dyDescent="0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</row>
  </sheetData>
  <mergeCells count="113">
    <mergeCell ref="C75:E75"/>
    <mergeCell ref="F75:I75"/>
    <mergeCell ref="B77:J77"/>
    <mergeCell ref="B78:I78"/>
    <mergeCell ref="C74:E74"/>
    <mergeCell ref="F74:I74"/>
    <mergeCell ref="L7:M7"/>
    <mergeCell ref="L25:M25"/>
    <mergeCell ref="B9:H9"/>
    <mergeCell ref="B11:I11"/>
    <mergeCell ref="C63:E63"/>
    <mergeCell ref="F60:H60"/>
    <mergeCell ref="F61:H61"/>
    <mergeCell ref="F63:H63"/>
    <mergeCell ref="C57:E57"/>
    <mergeCell ref="F64:H64"/>
    <mergeCell ref="F65:H65"/>
    <mergeCell ref="F67:H67"/>
    <mergeCell ref="F68:H68"/>
    <mergeCell ref="C72:E72"/>
    <mergeCell ref="F72:I72"/>
    <mergeCell ref="C73:E73"/>
    <mergeCell ref="F73:I73"/>
    <mergeCell ref="C68:E68"/>
    <mergeCell ref="B70:J70"/>
    <mergeCell ref="C71:E71"/>
    <mergeCell ref="F71:I71"/>
    <mergeCell ref="C64:E64"/>
    <mergeCell ref="C65:E65"/>
    <mergeCell ref="C67:E67"/>
    <mergeCell ref="B69:H69"/>
    <mergeCell ref="C58:E58"/>
    <mergeCell ref="C59:E59"/>
    <mergeCell ref="B52:J52"/>
    <mergeCell ref="C54:E54"/>
    <mergeCell ref="C55:E55"/>
    <mergeCell ref="C56:E56"/>
    <mergeCell ref="B62:H62"/>
    <mergeCell ref="B44:I44"/>
    <mergeCell ref="B45:I45"/>
    <mergeCell ref="B46:I46"/>
    <mergeCell ref="B47:I47"/>
    <mergeCell ref="B48:I48"/>
    <mergeCell ref="B50:I50"/>
    <mergeCell ref="F54:H54"/>
    <mergeCell ref="F55:H55"/>
    <mergeCell ref="F56:H56"/>
    <mergeCell ref="F57:H57"/>
    <mergeCell ref="F58:H58"/>
    <mergeCell ref="F59:H59"/>
    <mergeCell ref="C60:E60"/>
    <mergeCell ref="C61:E61"/>
    <mergeCell ref="B39:F39"/>
    <mergeCell ref="G39:I39"/>
    <mergeCell ref="B40:F40"/>
    <mergeCell ref="G40:I40"/>
    <mergeCell ref="B42:I42"/>
    <mergeCell ref="B43:I43"/>
    <mergeCell ref="B35:F35"/>
    <mergeCell ref="G35:I35"/>
    <mergeCell ref="B38:F38"/>
    <mergeCell ref="G38:I38"/>
    <mergeCell ref="B36:I36"/>
    <mergeCell ref="B28:F28"/>
    <mergeCell ref="G28:I28"/>
    <mergeCell ref="B25:F25"/>
    <mergeCell ref="G25:I25"/>
    <mergeCell ref="B23:F23"/>
    <mergeCell ref="G23:I23"/>
    <mergeCell ref="B24:F24"/>
    <mergeCell ref="G24:I24"/>
    <mergeCell ref="B34:F34"/>
    <mergeCell ref="G34:I34"/>
    <mergeCell ref="B31:F31"/>
    <mergeCell ref="G31:I31"/>
    <mergeCell ref="B32:F32"/>
    <mergeCell ref="G32:I32"/>
    <mergeCell ref="B33:F33"/>
    <mergeCell ref="G33:I33"/>
    <mergeCell ref="B29:F29"/>
    <mergeCell ref="G29:I29"/>
    <mergeCell ref="B30:F30"/>
    <mergeCell ref="G30:I30"/>
    <mergeCell ref="B22:F22"/>
    <mergeCell ref="G22:I22"/>
    <mergeCell ref="B18:F18"/>
    <mergeCell ref="G18:I18"/>
    <mergeCell ref="B19:F19"/>
    <mergeCell ref="G19:I19"/>
    <mergeCell ref="B26:F26"/>
    <mergeCell ref="G26:I26"/>
    <mergeCell ref="B27:F27"/>
    <mergeCell ref="G27:I27"/>
    <mergeCell ref="B1:J1"/>
    <mergeCell ref="B2:J2"/>
    <mergeCell ref="B3:J3"/>
    <mergeCell ref="B4:J4"/>
    <mergeCell ref="B5:H5"/>
    <mergeCell ref="B6:H6"/>
    <mergeCell ref="B20:F20"/>
    <mergeCell ref="G20:I20"/>
    <mergeCell ref="B21:F21"/>
    <mergeCell ref="G21:I21"/>
    <mergeCell ref="B14:I14"/>
    <mergeCell ref="B15:I15"/>
    <mergeCell ref="B17:J17"/>
    <mergeCell ref="B7:I7"/>
    <mergeCell ref="B8:I8"/>
    <mergeCell ref="B10:I10"/>
    <mergeCell ref="B12:I12"/>
    <mergeCell ref="B13:I13"/>
    <mergeCell ref="I5:J5"/>
    <mergeCell ref="I6:J6"/>
  </mergeCells>
  <pageMargins left="0.11811023622047245" right="0.11811023622047245" top="0.19685039370078741" bottom="0.19685039370078741" header="0.31496062992125984" footer="0.31496062992125984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7C13-BE79-4E83-98BE-6514E88FF96C}">
  <dimension ref="B1:M97"/>
  <sheetViews>
    <sheetView workbookViewId="0">
      <selection activeCell="B10" sqref="B10:I10"/>
    </sheetView>
  </sheetViews>
  <sheetFormatPr defaultRowHeight="15" x14ac:dyDescent="0.25"/>
  <cols>
    <col min="1" max="1" width="2" customWidth="1"/>
    <col min="8" max="8" width="13.28515625" customWidth="1"/>
    <col min="9" max="9" width="41.140625" customWidth="1"/>
    <col min="10" max="10" width="27.5703125" customWidth="1"/>
    <col min="12" max="12" width="5.140625" customWidth="1"/>
    <col min="13" max="13" width="18.140625" customWidth="1"/>
  </cols>
  <sheetData>
    <row r="1" spans="2:13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3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3" ht="20.25" x14ac:dyDescent="0.3">
      <c r="B3" s="263" t="s">
        <v>254</v>
      </c>
      <c r="C3" s="263"/>
      <c r="D3" s="263"/>
      <c r="E3" s="263"/>
      <c r="F3" s="263"/>
      <c r="G3" s="263"/>
      <c r="H3" s="263"/>
      <c r="I3" s="263"/>
      <c r="J3" s="263"/>
    </row>
    <row r="4" spans="2:13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3" ht="16.5" x14ac:dyDescent="0.25">
      <c r="B5" s="351" t="s">
        <v>81</v>
      </c>
      <c r="C5" s="351"/>
      <c r="D5" s="351"/>
      <c r="E5" s="351"/>
      <c r="F5" s="351"/>
      <c r="G5" s="351"/>
      <c r="H5" s="351"/>
      <c r="I5" s="40">
        <f>'JAN 2023'!I6</f>
        <v>14333623.4</v>
      </c>
      <c r="J5" s="40"/>
    </row>
    <row r="6" spans="2:13" ht="21" thickBot="1" x14ac:dyDescent="0.35">
      <c r="B6" s="352" t="s">
        <v>148</v>
      </c>
      <c r="C6" s="352"/>
      <c r="D6" s="352"/>
      <c r="E6" s="352"/>
      <c r="F6" s="352"/>
      <c r="G6" s="352"/>
      <c r="H6" s="352"/>
      <c r="I6" s="64">
        <f>J97</f>
        <v>0</v>
      </c>
      <c r="J6" s="39"/>
    </row>
    <row r="7" spans="2:13" x14ac:dyDescent="0.25">
      <c r="B7" s="447" t="s">
        <v>3</v>
      </c>
      <c r="C7" s="448"/>
      <c r="D7" s="448"/>
      <c r="E7" s="448"/>
      <c r="F7" s="448"/>
      <c r="G7" s="448"/>
      <c r="H7" s="448"/>
      <c r="I7" s="448"/>
      <c r="J7" s="113" t="s">
        <v>12</v>
      </c>
      <c r="L7" s="416" t="s">
        <v>249</v>
      </c>
      <c r="M7" s="416"/>
    </row>
    <row r="8" spans="2:13" x14ac:dyDescent="0.25">
      <c r="B8" s="327" t="s">
        <v>252</v>
      </c>
      <c r="C8" s="328"/>
      <c r="D8" s="328"/>
      <c r="E8" s="328"/>
      <c r="F8" s="328"/>
      <c r="G8" s="328"/>
      <c r="H8" s="328"/>
      <c r="I8" s="328"/>
      <c r="J8" s="114">
        <f>'NOV 2022'!J51</f>
        <v>3792410.64</v>
      </c>
      <c r="L8" s="133">
        <v>1</v>
      </c>
      <c r="M8" s="134"/>
    </row>
    <row r="9" spans="2:13" x14ac:dyDescent="0.25">
      <c r="B9" s="335" t="s">
        <v>62</v>
      </c>
      <c r="C9" s="336"/>
      <c r="D9" s="336"/>
      <c r="E9" s="336"/>
      <c r="F9" s="336"/>
      <c r="G9" s="336"/>
      <c r="H9" s="337"/>
      <c r="I9" s="114">
        <v>0</v>
      </c>
      <c r="J9" s="136">
        <f>L25</f>
        <v>0</v>
      </c>
      <c r="L9" s="133">
        <v>2</v>
      </c>
      <c r="M9" s="134"/>
    </row>
    <row r="10" spans="2:13" x14ac:dyDescent="0.25">
      <c r="B10" s="327" t="s">
        <v>257</v>
      </c>
      <c r="C10" s="328"/>
      <c r="D10" s="328"/>
      <c r="E10" s="328"/>
      <c r="F10" s="328"/>
      <c r="G10" s="328"/>
      <c r="H10" s="328"/>
      <c r="I10" s="328"/>
      <c r="J10" s="114">
        <v>2780.16</v>
      </c>
      <c r="L10" s="133">
        <v>3</v>
      </c>
      <c r="M10" s="134"/>
    </row>
    <row r="11" spans="2:13" x14ac:dyDescent="0.25">
      <c r="B11" s="327" t="s">
        <v>250</v>
      </c>
      <c r="C11" s="328"/>
      <c r="D11" s="328"/>
      <c r="E11" s="328"/>
      <c r="F11" s="328"/>
      <c r="G11" s="328"/>
      <c r="H11" s="328"/>
      <c r="I11" s="328"/>
      <c r="J11" s="114">
        <v>3509.27</v>
      </c>
      <c r="L11" s="133">
        <v>4</v>
      </c>
      <c r="M11" s="134"/>
    </row>
    <row r="12" spans="2:13" x14ac:dyDescent="0.25">
      <c r="B12" s="327" t="s">
        <v>251</v>
      </c>
      <c r="C12" s="328"/>
      <c r="D12" s="328"/>
      <c r="E12" s="328"/>
      <c r="F12" s="328"/>
      <c r="G12" s="328"/>
      <c r="H12" s="328"/>
      <c r="I12" s="328"/>
      <c r="J12" s="114">
        <v>0</v>
      </c>
      <c r="L12" s="133">
        <v>5</v>
      </c>
      <c r="M12" s="134"/>
    </row>
    <row r="13" spans="2:13" x14ac:dyDescent="0.25">
      <c r="B13" s="327" t="s">
        <v>6</v>
      </c>
      <c r="C13" s="328"/>
      <c r="D13" s="328"/>
      <c r="E13" s="328"/>
      <c r="F13" s="328"/>
      <c r="G13" s="328"/>
      <c r="H13" s="328"/>
      <c r="I13" s="328"/>
      <c r="J13" s="115">
        <f>J66</f>
        <v>0</v>
      </c>
      <c r="L13" s="133">
        <v>6</v>
      </c>
      <c r="M13" s="134"/>
    </row>
    <row r="14" spans="2:13" x14ac:dyDescent="0.25">
      <c r="B14" s="327" t="s">
        <v>7</v>
      </c>
      <c r="C14" s="328"/>
      <c r="D14" s="328"/>
      <c r="E14" s="328"/>
      <c r="F14" s="328"/>
      <c r="G14" s="328"/>
      <c r="H14" s="328"/>
      <c r="I14" s="328"/>
      <c r="J14" s="116">
        <v>0</v>
      </c>
      <c r="L14" s="133">
        <v>7</v>
      </c>
      <c r="M14" s="134"/>
    </row>
    <row r="15" spans="2:13" ht="15.75" thickBot="1" x14ac:dyDescent="0.3">
      <c r="B15" s="445" t="s">
        <v>8</v>
      </c>
      <c r="C15" s="446"/>
      <c r="D15" s="446"/>
      <c r="E15" s="446"/>
      <c r="F15" s="446"/>
      <c r="G15" s="446"/>
      <c r="H15" s="446"/>
      <c r="I15" s="446"/>
      <c r="J15" s="117">
        <v>0</v>
      </c>
      <c r="L15" s="133">
        <v>8</v>
      </c>
      <c r="M15" s="134"/>
    </row>
    <row r="16" spans="2:13" ht="15" customHeight="1" thickBot="1" x14ac:dyDescent="0.3">
      <c r="C16" s="2"/>
      <c r="D16" s="2"/>
      <c r="E16" s="2"/>
      <c r="F16" s="2"/>
      <c r="G16" s="2"/>
      <c r="H16" s="2"/>
      <c r="I16" s="2"/>
      <c r="J16" s="2"/>
      <c r="L16" s="133">
        <v>9</v>
      </c>
      <c r="M16" s="134"/>
    </row>
    <row r="17" spans="2:13" x14ac:dyDescent="0.25">
      <c r="B17" s="270" t="s">
        <v>9</v>
      </c>
      <c r="C17" s="271"/>
      <c r="D17" s="271"/>
      <c r="E17" s="271"/>
      <c r="F17" s="271"/>
      <c r="G17" s="271"/>
      <c r="H17" s="271"/>
      <c r="I17" s="271"/>
      <c r="J17" s="272"/>
      <c r="L17" s="133">
        <v>10</v>
      </c>
      <c r="M17" s="134"/>
    </row>
    <row r="18" spans="2:13" x14ac:dyDescent="0.25">
      <c r="B18" s="273" t="s">
        <v>10</v>
      </c>
      <c r="C18" s="274"/>
      <c r="D18" s="274"/>
      <c r="E18" s="274"/>
      <c r="F18" s="274"/>
      <c r="G18" s="274" t="s">
        <v>11</v>
      </c>
      <c r="H18" s="274"/>
      <c r="I18" s="274"/>
      <c r="J18" s="8" t="s">
        <v>12</v>
      </c>
      <c r="L18" s="133">
        <v>11</v>
      </c>
      <c r="M18" s="134"/>
    </row>
    <row r="19" spans="2:13" x14ac:dyDescent="0.25">
      <c r="B19" s="275" t="s">
        <v>13</v>
      </c>
      <c r="C19" s="276"/>
      <c r="D19" s="276"/>
      <c r="E19" s="276"/>
      <c r="F19" s="276"/>
      <c r="G19" s="355">
        <v>44957</v>
      </c>
      <c r="H19" s="355"/>
      <c r="I19" s="355"/>
      <c r="J19" s="6">
        <f>'NOV 2022'!J49</f>
        <v>100599.28</v>
      </c>
      <c r="L19" s="133">
        <v>12</v>
      </c>
      <c r="M19" s="134"/>
    </row>
    <row r="20" spans="2:13" x14ac:dyDescent="0.25">
      <c r="B20" s="266" t="s">
        <v>14</v>
      </c>
      <c r="C20" s="267"/>
      <c r="D20" s="267"/>
      <c r="E20" s="267"/>
      <c r="F20" s="267"/>
      <c r="G20" s="267" t="s">
        <v>45</v>
      </c>
      <c r="H20" s="267"/>
      <c r="I20" s="267"/>
      <c r="J20" s="86" t="e">
        <f>#REF!</f>
        <v>#REF!</v>
      </c>
      <c r="L20" s="133">
        <v>13</v>
      </c>
      <c r="M20" s="134"/>
    </row>
    <row r="21" spans="2:13" x14ac:dyDescent="0.25">
      <c r="B21" s="266" t="s">
        <v>15</v>
      </c>
      <c r="C21" s="267"/>
      <c r="D21" s="267"/>
      <c r="E21" s="267"/>
      <c r="F21" s="267"/>
      <c r="G21" s="267" t="s">
        <v>46</v>
      </c>
      <c r="H21" s="267"/>
      <c r="I21" s="267"/>
      <c r="J21" s="7">
        <v>6321.95</v>
      </c>
      <c r="L21" s="133">
        <v>14</v>
      </c>
      <c r="M21" s="134"/>
    </row>
    <row r="22" spans="2:13" x14ac:dyDescent="0.25">
      <c r="B22" s="266" t="s">
        <v>51</v>
      </c>
      <c r="C22" s="267"/>
      <c r="D22" s="267"/>
      <c r="E22" s="267"/>
      <c r="F22" s="267"/>
      <c r="G22" s="267" t="s">
        <v>122</v>
      </c>
      <c r="H22" s="267"/>
      <c r="I22" s="267"/>
      <c r="J22" s="7">
        <v>2585.1799999999998</v>
      </c>
      <c r="L22" s="133">
        <v>15</v>
      </c>
      <c r="M22" s="134"/>
    </row>
    <row r="23" spans="2:13" x14ac:dyDescent="0.25">
      <c r="B23" s="266" t="s">
        <v>53</v>
      </c>
      <c r="C23" s="267"/>
      <c r="D23" s="267"/>
      <c r="E23" s="267"/>
      <c r="F23" s="267"/>
      <c r="G23" s="267" t="s">
        <v>54</v>
      </c>
      <c r="H23" s="267"/>
      <c r="I23" s="267"/>
      <c r="J23" s="7">
        <v>200</v>
      </c>
      <c r="L23" s="133">
        <v>16</v>
      </c>
      <c r="M23" s="134"/>
    </row>
    <row r="24" spans="2:13" ht="15.75" thickBot="1" x14ac:dyDescent="0.3">
      <c r="B24" s="266" t="s">
        <v>55</v>
      </c>
      <c r="C24" s="267"/>
      <c r="D24" s="267"/>
      <c r="E24" s="267"/>
      <c r="F24" s="267"/>
      <c r="G24" s="267" t="s">
        <v>198</v>
      </c>
      <c r="H24" s="267"/>
      <c r="I24" s="267"/>
      <c r="J24" s="7">
        <v>153.13999999999999</v>
      </c>
      <c r="L24" s="133">
        <v>17</v>
      </c>
      <c r="M24" s="134"/>
    </row>
    <row r="25" spans="2:13" ht="16.5" thickBot="1" x14ac:dyDescent="0.3">
      <c r="B25" s="266" t="s">
        <v>57</v>
      </c>
      <c r="C25" s="267"/>
      <c r="D25" s="267"/>
      <c r="E25" s="267"/>
      <c r="F25" s="267"/>
      <c r="G25" s="267" t="s">
        <v>121</v>
      </c>
      <c r="H25" s="267"/>
      <c r="I25" s="267"/>
      <c r="J25" s="7">
        <v>350</v>
      </c>
      <c r="L25" s="417">
        <f>SUM(M8:M24)</f>
        <v>0</v>
      </c>
      <c r="M25" s="418"/>
    </row>
    <row r="26" spans="2:13" x14ac:dyDescent="0.25">
      <c r="B26" s="266" t="s">
        <v>65</v>
      </c>
      <c r="C26" s="267"/>
      <c r="D26" s="267"/>
      <c r="E26" s="267"/>
      <c r="F26" s="267"/>
      <c r="G26" s="267" t="s">
        <v>63</v>
      </c>
      <c r="H26" s="267"/>
      <c r="I26" s="267"/>
      <c r="J26" s="7">
        <v>182.65</v>
      </c>
    </row>
    <row r="27" spans="2:13" x14ac:dyDescent="0.25">
      <c r="B27" s="266" t="s">
        <v>120</v>
      </c>
      <c r="C27" s="267"/>
      <c r="D27" s="267"/>
      <c r="E27" s="267"/>
      <c r="F27" s="267"/>
      <c r="G27" s="507" t="s">
        <v>199</v>
      </c>
      <c r="H27" s="507"/>
      <c r="I27" s="507"/>
      <c r="J27" s="7">
        <v>692</v>
      </c>
    </row>
    <row r="28" spans="2:13" x14ac:dyDescent="0.25">
      <c r="B28" s="291" t="s">
        <v>164</v>
      </c>
      <c r="C28" s="292"/>
      <c r="D28" s="292"/>
      <c r="E28" s="292"/>
      <c r="F28" s="293"/>
      <c r="G28" s="506" t="s">
        <v>230</v>
      </c>
      <c r="H28" s="292"/>
      <c r="I28" s="293"/>
      <c r="J28" s="7">
        <v>17.5</v>
      </c>
    </row>
    <row r="29" spans="2:13" x14ac:dyDescent="0.25">
      <c r="B29" s="291" t="s">
        <v>231</v>
      </c>
      <c r="C29" s="292"/>
      <c r="D29" s="292"/>
      <c r="E29" s="292"/>
      <c r="F29" s="293"/>
      <c r="G29" s="506" t="s">
        <v>232</v>
      </c>
      <c r="H29" s="292"/>
      <c r="I29" s="293"/>
      <c r="J29" s="7">
        <v>100</v>
      </c>
    </row>
    <row r="30" spans="2:13" x14ac:dyDescent="0.25">
      <c r="B30" s="291" t="s">
        <v>231</v>
      </c>
      <c r="C30" s="292"/>
      <c r="D30" s="292"/>
      <c r="E30" s="292"/>
      <c r="F30" s="293"/>
      <c r="G30" s="506" t="s">
        <v>233</v>
      </c>
      <c r="H30" s="292"/>
      <c r="I30" s="293"/>
      <c r="J30" s="7">
        <v>100</v>
      </c>
    </row>
    <row r="31" spans="2:13" x14ac:dyDescent="0.25">
      <c r="B31" s="291" t="s">
        <v>231</v>
      </c>
      <c r="C31" s="292"/>
      <c r="D31" s="292"/>
      <c r="E31" s="292"/>
      <c r="F31" s="293"/>
      <c r="G31" s="506" t="s">
        <v>234</v>
      </c>
      <c r="H31" s="292"/>
      <c r="I31" s="293"/>
      <c r="J31" s="7">
        <v>100</v>
      </c>
    </row>
    <row r="32" spans="2:13" x14ac:dyDescent="0.25">
      <c r="B32" s="291" t="s">
        <v>231</v>
      </c>
      <c r="C32" s="292"/>
      <c r="D32" s="292"/>
      <c r="E32" s="292"/>
      <c r="F32" s="293"/>
      <c r="G32" s="506" t="s">
        <v>235</v>
      </c>
      <c r="H32" s="292"/>
      <c r="I32" s="293"/>
      <c r="J32" s="7">
        <v>100</v>
      </c>
    </row>
    <row r="33" spans="2:10" x14ac:dyDescent="0.25">
      <c r="B33" s="291" t="s">
        <v>216</v>
      </c>
      <c r="C33" s="292"/>
      <c r="D33" s="292"/>
      <c r="E33" s="292"/>
      <c r="F33" s="293"/>
      <c r="G33" s="506" t="s">
        <v>217</v>
      </c>
      <c r="H33" s="292"/>
      <c r="I33" s="293"/>
      <c r="J33" s="7">
        <v>244.95</v>
      </c>
    </row>
    <row r="34" spans="2:10" x14ac:dyDescent="0.25">
      <c r="B34" s="266" t="s">
        <v>216</v>
      </c>
      <c r="C34" s="267"/>
      <c r="D34" s="267"/>
      <c r="E34" s="267"/>
      <c r="F34" s="267"/>
      <c r="G34" s="506" t="s">
        <v>218</v>
      </c>
      <c r="H34" s="292"/>
      <c r="I34" s="293"/>
      <c r="J34" s="7">
        <v>246.17</v>
      </c>
    </row>
    <row r="35" spans="2:10" x14ac:dyDescent="0.25">
      <c r="B35" s="291" t="s">
        <v>194</v>
      </c>
      <c r="C35" s="292"/>
      <c r="D35" s="292"/>
      <c r="E35" s="292"/>
      <c r="F35" s="293"/>
      <c r="G35" s="506" t="s">
        <v>219</v>
      </c>
      <c r="H35" s="292"/>
      <c r="I35" s="293"/>
      <c r="J35" s="7">
        <v>94.4</v>
      </c>
    </row>
    <row r="36" spans="2:10" x14ac:dyDescent="0.25">
      <c r="B36" s="291" t="s">
        <v>220</v>
      </c>
      <c r="C36" s="292"/>
      <c r="D36" s="292"/>
      <c r="E36" s="292"/>
      <c r="F36" s="293"/>
      <c r="G36" s="506" t="s">
        <v>219</v>
      </c>
      <c r="H36" s="292"/>
      <c r="I36" s="293"/>
      <c r="J36" s="7">
        <v>94.4</v>
      </c>
    </row>
    <row r="37" spans="2:10" x14ac:dyDescent="0.25">
      <c r="B37" s="291" t="s">
        <v>221</v>
      </c>
      <c r="C37" s="292"/>
      <c r="D37" s="292"/>
      <c r="E37" s="292"/>
      <c r="F37" s="293"/>
      <c r="G37" s="506" t="s">
        <v>219</v>
      </c>
      <c r="H37" s="292"/>
      <c r="I37" s="293"/>
      <c r="J37" s="7">
        <v>94.4</v>
      </c>
    </row>
    <row r="38" spans="2:10" x14ac:dyDescent="0.25">
      <c r="B38" s="291" t="s">
        <v>222</v>
      </c>
      <c r="C38" s="292"/>
      <c r="D38" s="292"/>
      <c r="E38" s="292"/>
      <c r="F38" s="293"/>
      <c r="G38" s="506" t="s">
        <v>223</v>
      </c>
      <c r="H38" s="292"/>
      <c r="I38" s="293"/>
      <c r="J38" s="7">
        <v>47.2</v>
      </c>
    </row>
    <row r="39" spans="2:10" x14ac:dyDescent="0.25">
      <c r="B39" s="291" t="s">
        <v>224</v>
      </c>
      <c r="C39" s="292"/>
      <c r="D39" s="292"/>
      <c r="E39" s="292"/>
      <c r="F39" s="293"/>
      <c r="G39" s="506" t="s">
        <v>223</v>
      </c>
      <c r="H39" s="292"/>
      <c r="I39" s="293"/>
      <c r="J39" s="7">
        <v>47.2</v>
      </c>
    </row>
    <row r="40" spans="2:10" x14ac:dyDescent="0.25">
      <c r="B40" s="291" t="s">
        <v>225</v>
      </c>
      <c r="C40" s="292"/>
      <c r="D40" s="292"/>
      <c r="E40" s="292"/>
      <c r="F40" s="293"/>
      <c r="G40" s="506" t="s">
        <v>223</v>
      </c>
      <c r="H40" s="292"/>
      <c r="I40" s="293"/>
      <c r="J40" s="7">
        <v>47.2</v>
      </c>
    </row>
    <row r="41" spans="2:10" x14ac:dyDescent="0.25">
      <c r="B41" s="291" t="s">
        <v>186</v>
      </c>
      <c r="C41" s="292"/>
      <c r="D41" s="292"/>
      <c r="E41" s="292"/>
      <c r="F41" s="293"/>
      <c r="G41" s="506" t="s">
        <v>219</v>
      </c>
      <c r="H41" s="292"/>
      <c r="I41" s="293"/>
      <c r="J41" s="7">
        <v>94.4</v>
      </c>
    </row>
    <row r="42" spans="2:10" x14ac:dyDescent="0.25">
      <c r="B42" s="291" t="s">
        <v>226</v>
      </c>
      <c r="C42" s="292"/>
      <c r="D42" s="292"/>
      <c r="E42" s="292"/>
      <c r="F42" s="293"/>
      <c r="G42" s="506" t="s">
        <v>227</v>
      </c>
      <c r="H42" s="292"/>
      <c r="I42" s="293"/>
      <c r="J42" s="7">
        <v>47.2</v>
      </c>
    </row>
    <row r="43" spans="2:10" x14ac:dyDescent="0.25">
      <c r="B43" s="291" t="s">
        <v>196</v>
      </c>
      <c r="C43" s="292"/>
      <c r="D43" s="292"/>
      <c r="E43" s="292"/>
      <c r="F43" s="293"/>
      <c r="G43" s="506" t="s">
        <v>227</v>
      </c>
      <c r="H43" s="292"/>
      <c r="I43" s="293"/>
      <c r="J43" s="7">
        <v>47.2</v>
      </c>
    </row>
    <row r="44" spans="2:10" x14ac:dyDescent="0.25">
      <c r="B44" s="291" t="s">
        <v>228</v>
      </c>
      <c r="C44" s="292"/>
      <c r="D44" s="292"/>
      <c r="E44" s="292"/>
      <c r="F44" s="293"/>
      <c r="G44" s="506" t="s">
        <v>227</v>
      </c>
      <c r="H44" s="292"/>
      <c r="I44" s="293"/>
      <c r="J44" s="7">
        <v>47.2</v>
      </c>
    </row>
    <row r="45" spans="2:10" x14ac:dyDescent="0.25">
      <c r="B45" s="291" t="s">
        <v>18</v>
      </c>
      <c r="C45" s="292"/>
      <c r="D45" s="292"/>
      <c r="E45" s="292"/>
      <c r="F45" s="293"/>
      <c r="G45" s="267" t="s">
        <v>47</v>
      </c>
      <c r="H45" s="267"/>
      <c r="I45" s="267"/>
      <c r="J45" s="7">
        <v>1212</v>
      </c>
    </row>
    <row r="46" spans="2:10" x14ac:dyDescent="0.25">
      <c r="B46" s="266" t="s">
        <v>197</v>
      </c>
      <c r="C46" s="267"/>
      <c r="D46" s="267"/>
      <c r="E46" s="267"/>
      <c r="F46" s="267"/>
      <c r="G46" s="267" t="s">
        <v>47</v>
      </c>
      <c r="H46" s="267"/>
      <c r="I46" s="267"/>
      <c r="J46" s="7">
        <v>1212</v>
      </c>
    </row>
    <row r="47" spans="2:10" x14ac:dyDescent="0.25">
      <c r="B47" s="266" t="s">
        <v>16</v>
      </c>
      <c r="C47" s="267"/>
      <c r="D47" s="267"/>
      <c r="E47" s="267"/>
      <c r="F47" s="267"/>
      <c r="G47" s="267" t="s">
        <v>47</v>
      </c>
      <c r="H47" s="267"/>
      <c r="I47" s="267"/>
      <c r="J47" s="7">
        <v>1212</v>
      </c>
    </row>
    <row r="48" spans="2:10" x14ac:dyDescent="0.25">
      <c r="B48" s="266" t="s">
        <v>229</v>
      </c>
      <c r="C48" s="267"/>
      <c r="D48" s="267"/>
      <c r="E48" s="267"/>
      <c r="F48" s="267"/>
      <c r="G48" s="506" t="s">
        <v>48</v>
      </c>
      <c r="H48" s="292"/>
      <c r="I48" s="293"/>
      <c r="J48" s="7">
        <v>1212</v>
      </c>
    </row>
    <row r="49" spans="2:10" x14ac:dyDescent="0.25">
      <c r="B49" s="266" t="s">
        <v>18</v>
      </c>
      <c r="C49" s="267"/>
      <c r="D49" s="267"/>
      <c r="E49" s="267"/>
      <c r="F49" s="267"/>
      <c r="G49" s="506" t="s">
        <v>49</v>
      </c>
      <c r="H49" s="292"/>
      <c r="I49" s="293"/>
      <c r="J49" s="7">
        <v>1018.84</v>
      </c>
    </row>
    <row r="50" spans="2:10" x14ac:dyDescent="0.25">
      <c r="B50" s="266" t="s">
        <v>19</v>
      </c>
      <c r="C50" s="267"/>
      <c r="D50" s="267"/>
      <c r="E50" s="267"/>
      <c r="F50" s="267"/>
      <c r="G50" s="506" t="s">
        <v>49</v>
      </c>
      <c r="H50" s="292"/>
      <c r="I50" s="293"/>
      <c r="J50" s="7">
        <v>3473.52</v>
      </c>
    </row>
    <row r="51" spans="2:10" x14ac:dyDescent="0.25">
      <c r="B51" s="266" t="s">
        <v>18</v>
      </c>
      <c r="C51" s="267"/>
      <c r="D51" s="267"/>
      <c r="E51" s="267"/>
      <c r="F51" s="267"/>
      <c r="G51" s="506" t="s">
        <v>215</v>
      </c>
      <c r="H51" s="292"/>
      <c r="I51" s="293"/>
      <c r="J51" s="7">
        <v>1506.81</v>
      </c>
    </row>
    <row r="52" spans="2:10" x14ac:dyDescent="0.25">
      <c r="B52" s="266" t="s">
        <v>19</v>
      </c>
      <c r="C52" s="267"/>
      <c r="D52" s="267"/>
      <c r="E52" s="267"/>
      <c r="F52" s="267"/>
      <c r="G52" s="506" t="s">
        <v>215</v>
      </c>
      <c r="H52" s="292"/>
      <c r="I52" s="293"/>
      <c r="J52" s="7">
        <v>3470.24</v>
      </c>
    </row>
    <row r="53" spans="2:10" x14ac:dyDescent="0.25">
      <c r="B53" s="266" t="s">
        <v>20</v>
      </c>
      <c r="C53" s="267"/>
      <c r="D53" s="267"/>
      <c r="E53" s="267"/>
      <c r="F53" s="267"/>
      <c r="G53" s="267" t="s">
        <v>50</v>
      </c>
      <c r="H53" s="267"/>
      <c r="I53" s="267"/>
      <c r="J53" s="7">
        <v>0</v>
      </c>
    </row>
    <row r="54" spans="2:10" ht="15.75" thickBot="1" x14ac:dyDescent="0.3">
      <c r="B54" s="301" t="s">
        <v>58</v>
      </c>
      <c r="C54" s="302"/>
      <c r="D54" s="302"/>
      <c r="E54" s="302"/>
      <c r="F54" s="302"/>
      <c r="G54" s="302"/>
      <c r="H54" s="302"/>
      <c r="I54" s="302"/>
      <c r="J54" s="11">
        <f>SUM(J21:J53)</f>
        <v>26371.750000000007</v>
      </c>
    </row>
    <row r="55" spans="2:10" ht="3" customHeight="1" thickBot="1" x14ac:dyDescent="0.3">
      <c r="C55" s="2"/>
      <c r="D55" s="2"/>
      <c r="E55" s="2"/>
      <c r="F55" s="2"/>
      <c r="G55" s="2"/>
      <c r="H55" s="2"/>
      <c r="I55" s="2"/>
      <c r="J55" s="2"/>
    </row>
    <row r="56" spans="2:10" x14ac:dyDescent="0.25">
      <c r="B56" s="270" t="s">
        <v>105</v>
      </c>
      <c r="C56" s="271"/>
      <c r="D56" s="271"/>
      <c r="E56" s="271"/>
      <c r="F56" s="271"/>
      <c r="G56" s="271" t="s">
        <v>22</v>
      </c>
      <c r="H56" s="271"/>
      <c r="I56" s="272"/>
      <c r="J56" s="12">
        <f>'SET 2022'!J71</f>
        <v>115099.34</v>
      </c>
    </row>
    <row r="57" spans="2:10" x14ac:dyDescent="0.25">
      <c r="B57" s="275" t="s">
        <v>23</v>
      </c>
      <c r="C57" s="276"/>
      <c r="D57" s="276"/>
      <c r="E57" s="276"/>
      <c r="F57" s="276"/>
      <c r="G57" s="276" t="s">
        <v>25</v>
      </c>
      <c r="H57" s="276"/>
      <c r="I57" s="285"/>
      <c r="J57" s="13">
        <f>J81-'SET 2022'!J71</f>
        <v>-115099.34</v>
      </c>
    </row>
    <row r="58" spans="2:10" ht="15.75" thickBot="1" x14ac:dyDescent="0.3">
      <c r="B58" s="301" t="s">
        <v>24</v>
      </c>
      <c r="C58" s="302"/>
      <c r="D58" s="302"/>
      <c r="E58" s="302"/>
      <c r="F58" s="302"/>
      <c r="G58" s="302" t="s">
        <v>26</v>
      </c>
      <c r="H58" s="302"/>
      <c r="I58" s="303"/>
      <c r="J58" s="14"/>
    </row>
    <row r="59" spans="2:10" ht="5.25" customHeight="1" thickBot="1" x14ac:dyDescent="0.3">
      <c r="C59" s="2"/>
      <c r="D59" s="2"/>
      <c r="E59" s="2"/>
      <c r="F59" s="2"/>
      <c r="G59" s="2"/>
      <c r="H59" s="2"/>
      <c r="I59" s="2"/>
      <c r="J59" s="2"/>
    </row>
    <row r="60" spans="2:10" x14ac:dyDescent="0.25">
      <c r="B60" s="304" t="s">
        <v>27</v>
      </c>
      <c r="C60" s="305"/>
      <c r="D60" s="305"/>
      <c r="E60" s="305"/>
      <c r="F60" s="305"/>
      <c r="G60" s="305"/>
      <c r="H60" s="305"/>
      <c r="I60" s="306"/>
      <c r="J60" s="4" t="s">
        <v>12</v>
      </c>
    </row>
    <row r="61" spans="2:10" x14ac:dyDescent="0.25">
      <c r="B61" s="291" t="s">
        <v>28</v>
      </c>
      <c r="C61" s="292"/>
      <c r="D61" s="292"/>
      <c r="E61" s="292"/>
      <c r="F61" s="292"/>
      <c r="G61" s="292"/>
      <c r="H61" s="292"/>
      <c r="I61" s="293"/>
      <c r="J61" s="6">
        <f>J88</f>
        <v>0</v>
      </c>
    </row>
    <row r="62" spans="2:10" x14ac:dyDescent="0.25">
      <c r="B62" s="291" t="s">
        <v>29</v>
      </c>
      <c r="C62" s="292"/>
      <c r="D62" s="292"/>
      <c r="E62" s="292"/>
      <c r="F62" s="292"/>
      <c r="G62" s="292"/>
      <c r="H62" s="292"/>
      <c r="I62" s="293"/>
      <c r="J62" s="6">
        <f>J81</f>
        <v>0</v>
      </c>
    </row>
    <row r="63" spans="2:10" x14ac:dyDescent="0.25">
      <c r="B63" s="291" t="s">
        <v>30</v>
      </c>
      <c r="C63" s="292"/>
      <c r="D63" s="292"/>
      <c r="E63" s="292"/>
      <c r="F63" s="292"/>
      <c r="G63" s="292"/>
      <c r="H63" s="292"/>
      <c r="I63" s="293"/>
      <c r="J63" s="6">
        <f>J85</f>
        <v>0</v>
      </c>
    </row>
    <row r="64" spans="2:10" x14ac:dyDescent="0.25">
      <c r="B64" s="291" t="s">
        <v>31</v>
      </c>
      <c r="C64" s="292"/>
      <c r="D64" s="292"/>
      <c r="E64" s="292"/>
      <c r="F64" s="292"/>
      <c r="G64" s="292"/>
      <c r="H64" s="292"/>
      <c r="I64" s="293"/>
      <c r="J64" s="6">
        <f>J94</f>
        <v>0</v>
      </c>
    </row>
    <row r="65" spans="2:10" x14ac:dyDescent="0.25">
      <c r="B65" s="291" t="s">
        <v>32</v>
      </c>
      <c r="C65" s="292"/>
      <c r="D65" s="292"/>
      <c r="E65" s="292"/>
      <c r="F65" s="292"/>
      <c r="G65" s="292"/>
      <c r="H65" s="292"/>
      <c r="I65" s="293"/>
      <c r="J65" s="6">
        <v>0</v>
      </c>
    </row>
    <row r="66" spans="2:10" ht="18.75" thickBot="1" x14ac:dyDescent="0.3">
      <c r="B66" s="329" t="s">
        <v>33</v>
      </c>
      <c r="C66" s="330"/>
      <c r="D66" s="330"/>
      <c r="E66" s="330"/>
      <c r="F66" s="330"/>
      <c r="G66" s="330"/>
      <c r="H66" s="330"/>
      <c r="I66" s="331"/>
      <c r="J66" s="89">
        <f>SUM(J61:J65)</f>
        <v>0</v>
      </c>
    </row>
    <row r="67" spans="2:10" ht="15.75" thickBot="1" x14ac:dyDescent="0.3"/>
    <row r="68" spans="2:10" ht="19.5" thickBot="1" x14ac:dyDescent="0.35">
      <c r="B68" s="332" t="s">
        <v>153</v>
      </c>
      <c r="C68" s="332"/>
      <c r="D68" s="332"/>
      <c r="E68" s="332"/>
      <c r="F68" s="332"/>
      <c r="G68" s="332"/>
      <c r="H68" s="332"/>
      <c r="I68" s="332"/>
      <c r="J68" s="74">
        <f>J81+J85+J88</f>
        <v>0</v>
      </c>
    </row>
    <row r="69" spans="2:10" x14ac:dyDescent="0.25">
      <c r="C69" s="1"/>
      <c r="D69" s="1"/>
      <c r="E69" s="1"/>
      <c r="F69" s="1"/>
      <c r="G69" s="1"/>
      <c r="H69" s="1"/>
      <c r="I69" s="1"/>
      <c r="J69" s="1"/>
    </row>
    <row r="70" spans="2:10" ht="18" x14ac:dyDescent="0.25">
      <c r="B70" s="379" t="s">
        <v>242</v>
      </c>
      <c r="C70" s="379"/>
      <c r="D70" s="379"/>
      <c r="E70" s="379"/>
      <c r="F70" s="379"/>
      <c r="G70" s="379"/>
      <c r="H70" s="379"/>
      <c r="I70" s="379"/>
      <c r="J70" s="379"/>
    </row>
    <row r="71" spans="2:10" ht="18" x14ac:dyDescent="0.25">
      <c r="B71" s="106"/>
      <c r="C71" s="106"/>
      <c r="D71" s="106"/>
      <c r="E71" s="106"/>
      <c r="F71" s="106"/>
      <c r="G71" s="106"/>
      <c r="H71" s="106"/>
      <c r="I71" s="106"/>
      <c r="J71" s="106"/>
    </row>
    <row r="72" spans="2:10" ht="15.75" thickBot="1" x14ac:dyDescent="0.3">
      <c r="B72" s="2"/>
      <c r="C72" s="16"/>
      <c r="D72" s="16"/>
      <c r="E72" s="2"/>
      <c r="F72" s="2"/>
      <c r="G72" s="2"/>
      <c r="H72" s="2"/>
      <c r="I72" s="15" t="s">
        <v>204</v>
      </c>
      <c r="J72" s="15" t="s">
        <v>236</v>
      </c>
    </row>
    <row r="73" spans="2:10" ht="15.75" x14ac:dyDescent="0.25">
      <c r="B73" s="25">
        <v>1</v>
      </c>
      <c r="C73" s="297" t="s">
        <v>66</v>
      </c>
      <c r="D73" s="297"/>
      <c r="E73" s="297"/>
      <c r="F73" s="504" t="s">
        <v>34</v>
      </c>
      <c r="G73" s="505"/>
      <c r="H73" s="505"/>
      <c r="I73" s="99"/>
      <c r="J73" s="107"/>
    </row>
    <row r="74" spans="2:10" ht="15.75" x14ac:dyDescent="0.25">
      <c r="B74" s="9">
        <v>2</v>
      </c>
      <c r="C74" s="307" t="s">
        <v>66</v>
      </c>
      <c r="D74" s="307"/>
      <c r="E74" s="307"/>
      <c r="F74" s="280" t="s">
        <v>237</v>
      </c>
      <c r="G74" s="281"/>
      <c r="H74" s="281"/>
      <c r="I74" s="100"/>
      <c r="J74" s="108"/>
    </row>
    <row r="75" spans="2:10" ht="15.75" x14ac:dyDescent="0.25">
      <c r="B75" s="9">
        <v>3</v>
      </c>
      <c r="C75" s="307" t="s">
        <v>66</v>
      </c>
      <c r="D75" s="307"/>
      <c r="E75" s="307"/>
      <c r="F75" s="280" t="s">
        <v>39</v>
      </c>
      <c r="G75" s="281"/>
      <c r="H75" s="281"/>
      <c r="I75" s="100"/>
      <c r="J75" s="108"/>
    </row>
    <row r="76" spans="2:10" ht="15.75" x14ac:dyDescent="0.25">
      <c r="B76" s="9">
        <v>4</v>
      </c>
      <c r="C76" s="307" t="s">
        <v>66</v>
      </c>
      <c r="D76" s="307"/>
      <c r="E76" s="307"/>
      <c r="F76" s="280" t="s">
        <v>37</v>
      </c>
      <c r="G76" s="281"/>
      <c r="H76" s="281"/>
      <c r="I76" s="100"/>
      <c r="J76" s="108"/>
    </row>
    <row r="77" spans="2:10" ht="15.75" x14ac:dyDescent="0.25">
      <c r="B77" s="9">
        <v>5</v>
      </c>
      <c r="C77" s="307" t="s">
        <v>66</v>
      </c>
      <c r="D77" s="307"/>
      <c r="E77" s="307"/>
      <c r="F77" s="280" t="s">
        <v>41</v>
      </c>
      <c r="G77" s="281"/>
      <c r="H77" s="281"/>
      <c r="I77" s="100"/>
      <c r="J77" s="108"/>
    </row>
    <row r="78" spans="2:10" ht="15.75" x14ac:dyDescent="0.25">
      <c r="B78" s="9">
        <v>6</v>
      </c>
      <c r="C78" s="307" t="s">
        <v>66</v>
      </c>
      <c r="D78" s="307"/>
      <c r="E78" s="307"/>
      <c r="F78" s="280" t="s">
        <v>238</v>
      </c>
      <c r="G78" s="281"/>
      <c r="H78" s="281"/>
      <c r="I78" s="100"/>
      <c r="J78" s="109"/>
    </row>
    <row r="79" spans="2:10" x14ac:dyDescent="0.25">
      <c r="B79" s="9">
        <v>7</v>
      </c>
      <c r="C79" s="307" t="s">
        <v>66</v>
      </c>
      <c r="D79" s="307"/>
      <c r="E79" s="307"/>
      <c r="F79" s="308" t="s">
        <v>36</v>
      </c>
      <c r="G79" s="309"/>
      <c r="H79" s="309"/>
      <c r="I79" s="110"/>
      <c r="J79" s="108"/>
    </row>
    <row r="80" spans="2:10" ht="15.75" x14ac:dyDescent="0.25">
      <c r="B80" s="9">
        <v>8</v>
      </c>
      <c r="C80" s="307" t="s">
        <v>66</v>
      </c>
      <c r="D80" s="307"/>
      <c r="E80" s="307"/>
      <c r="F80" s="280" t="s">
        <v>240</v>
      </c>
      <c r="G80" s="281"/>
      <c r="H80" s="281"/>
      <c r="I80" s="100"/>
      <c r="J80" s="108"/>
    </row>
    <row r="81" spans="2:10" ht="15.75" x14ac:dyDescent="0.25">
      <c r="B81" s="311" t="s">
        <v>58</v>
      </c>
      <c r="C81" s="312"/>
      <c r="D81" s="312"/>
      <c r="E81" s="312"/>
      <c r="F81" s="312"/>
      <c r="G81" s="312"/>
      <c r="H81" s="312"/>
      <c r="I81" s="98">
        <f>I73+I74+I75+I76+I77+I78+I79+I80</f>
        <v>0</v>
      </c>
      <c r="J81" s="103">
        <f>SUM(J73:J80)</f>
        <v>0</v>
      </c>
    </row>
    <row r="82" spans="2:10" ht="15.75" x14ac:dyDescent="0.25">
      <c r="B82" s="9">
        <v>9</v>
      </c>
      <c r="C82" s="276" t="s">
        <v>67</v>
      </c>
      <c r="D82" s="276"/>
      <c r="E82" s="276"/>
      <c r="F82" s="280" t="s">
        <v>44</v>
      </c>
      <c r="G82" s="281"/>
      <c r="H82" s="281"/>
      <c r="I82" s="100"/>
      <c r="J82" s="109"/>
    </row>
    <row r="83" spans="2:10" ht="15.75" x14ac:dyDescent="0.25">
      <c r="B83" s="9">
        <v>10</v>
      </c>
      <c r="C83" s="276" t="s">
        <v>67</v>
      </c>
      <c r="D83" s="276"/>
      <c r="E83" s="276"/>
      <c r="F83" s="280" t="s">
        <v>43</v>
      </c>
      <c r="G83" s="281"/>
      <c r="H83" s="281"/>
      <c r="I83" s="100"/>
      <c r="J83" s="108"/>
    </row>
    <row r="84" spans="2:10" ht="15.75" x14ac:dyDescent="0.25">
      <c r="B84" s="9">
        <v>11</v>
      </c>
      <c r="C84" s="276" t="s">
        <v>67</v>
      </c>
      <c r="D84" s="276"/>
      <c r="E84" s="276"/>
      <c r="F84" s="280" t="s">
        <v>214</v>
      </c>
      <c r="G84" s="281"/>
      <c r="H84" s="281"/>
      <c r="I84" s="100"/>
      <c r="J84" s="108"/>
    </row>
    <row r="85" spans="2:10" ht="15.75" x14ac:dyDescent="0.25">
      <c r="B85" s="96" t="s">
        <v>58</v>
      </c>
      <c r="C85" s="97"/>
      <c r="D85" s="97"/>
      <c r="E85" s="97"/>
      <c r="F85" s="97"/>
      <c r="G85" s="97"/>
      <c r="H85" s="97"/>
      <c r="I85" s="101">
        <f>I82+I83+I84</f>
        <v>0</v>
      </c>
      <c r="J85" s="103">
        <f>SUM(J82:J84)</f>
        <v>0</v>
      </c>
    </row>
    <row r="86" spans="2:10" ht="15.75" x14ac:dyDescent="0.25">
      <c r="B86" s="9">
        <v>12</v>
      </c>
      <c r="C86" s="276" t="s">
        <v>68</v>
      </c>
      <c r="D86" s="276"/>
      <c r="E86" s="276"/>
      <c r="F86" s="280" t="s">
        <v>59</v>
      </c>
      <c r="G86" s="281"/>
      <c r="H86" s="281"/>
      <c r="I86" s="100"/>
      <c r="J86" s="108"/>
    </row>
    <row r="87" spans="2:10" ht="15.75" x14ac:dyDescent="0.25">
      <c r="B87" s="9">
        <v>13</v>
      </c>
      <c r="C87" s="276" t="s">
        <v>68</v>
      </c>
      <c r="D87" s="276"/>
      <c r="E87" s="276"/>
      <c r="F87" s="280" t="s">
        <v>60</v>
      </c>
      <c r="G87" s="281"/>
      <c r="H87" s="281"/>
      <c r="I87" s="100"/>
      <c r="J87" s="108"/>
    </row>
    <row r="88" spans="2:10" ht="16.5" thickBot="1" x14ac:dyDescent="0.3">
      <c r="B88" s="419" t="s">
        <v>58</v>
      </c>
      <c r="C88" s="420"/>
      <c r="D88" s="420"/>
      <c r="E88" s="420"/>
      <c r="F88" s="420"/>
      <c r="G88" s="420"/>
      <c r="H88" s="420"/>
      <c r="I88" s="102">
        <f>I86+I87</f>
        <v>0</v>
      </c>
      <c r="J88" s="104">
        <f>SUM(J86:J87)</f>
        <v>0</v>
      </c>
    </row>
    <row r="89" spans="2:10" ht="15.75" thickBot="1" x14ac:dyDescent="0.3">
      <c r="B89" s="322" t="s">
        <v>70</v>
      </c>
      <c r="C89" s="322"/>
      <c r="D89" s="322"/>
      <c r="E89" s="322"/>
      <c r="F89" s="322"/>
      <c r="G89" s="322"/>
      <c r="H89" s="322"/>
      <c r="I89" s="322"/>
      <c r="J89" s="322"/>
    </row>
    <row r="90" spans="2:10" x14ac:dyDescent="0.25">
      <c r="B90" s="25">
        <v>1</v>
      </c>
      <c r="C90" s="297" t="s">
        <v>66</v>
      </c>
      <c r="D90" s="297"/>
      <c r="E90" s="297"/>
      <c r="F90" s="323" t="s">
        <v>42</v>
      </c>
      <c r="G90" s="323"/>
      <c r="H90" s="323"/>
      <c r="I90" s="323"/>
      <c r="J90" s="18">
        <v>0</v>
      </c>
    </row>
    <row r="91" spans="2:10" x14ac:dyDescent="0.25">
      <c r="B91" s="9">
        <v>2</v>
      </c>
      <c r="C91" s="276" t="s">
        <v>67</v>
      </c>
      <c r="D91" s="276"/>
      <c r="E91" s="276"/>
      <c r="F91" s="276" t="s">
        <v>42</v>
      </c>
      <c r="G91" s="276"/>
      <c r="H91" s="276"/>
      <c r="I91" s="276"/>
      <c r="J91" s="19">
        <v>0</v>
      </c>
    </row>
    <row r="92" spans="2:10" x14ac:dyDescent="0.25">
      <c r="B92" s="9">
        <v>3</v>
      </c>
      <c r="C92" s="276" t="s">
        <v>68</v>
      </c>
      <c r="D92" s="276"/>
      <c r="E92" s="276"/>
      <c r="F92" s="276" t="s">
        <v>42</v>
      </c>
      <c r="G92" s="276"/>
      <c r="H92" s="276"/>
      <c r="I92" s="276"/>
      <c r="J92" s="19">
        <v>0</v>
      </c>
    </row>
    <row r="93" spans="2:10" x14ac:dyDescent="0.25">
      <c r="B93" s="26">
        <v>4</v>
      </c>
      <c r="C93" s="308" t="s">
        <v>73</v>
      </c>
      <c r="D93" s="309"/>
      <c r="E93" s="310"/>
      <c r="F93" s="276" t="s">
        <v>42</v>
      </c>
      <c r="G93" s="276"/>
      <c r="H93" s="276"/>
      <c r="I93" s="276"/>
      <c r="J93" s="19">
        <v>0</v>
      </c>
    </row>
    <row r="94" spans="2:10" ht="15.75" thickBot="1" x14ac:dyDescent="0.3">
      <c r="B94" s="10">
        <v>5</v>
      </c>
      <c r="C94" s="316" t="s">
        <v>71</v>
      </c>
      <c r="D94" s="316"/>
      <c r="E94" s="316"/>
      <c r="F94" s="302" t="s">
        <v>42</v>
      </c>
      <c r="G94" s="302"/>
      <c r="H94" s="302"/>
      <c r="I94" s="302"/>
      <c r="J94" s="20">
        <v>0</v>
      </c>
    </row>
    <row r="95" spans="2:10" ht="15.75" thickBot="1" x14ac:dyDescent="0.3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5">
      <c r="B96" s="317" t="s">
        <v>72</v>
      </c>
      <c r="C96" s="318"/>
      <c r="D96" s="318"/>
      <c r="E96" s="318"/>
      <c r="F96" s="318"/>
      <c r="G96" s="318"/>
      <c r="H96" s="318"/>
      <c r="I96" s="318"/>
      <c r="J96" s="319"/>
    </row>
    <row r="97" spans="2:10" ht="18.75" thickBot="1" x14ac:dyDescent="0.3">
      <c r="B97" s="320" t="s">
        <v>58</v>
      </c>
      <c r="C97" s="321"/>
      <c r="D97" s="321"/>
      <c r="E97" s="321"/>
      <c r="F97" s="321"/>
      <c r="G97" s="321"/>
      <c r="H97" s="321"/>
      <c r="I97" s="321"/>
      <c r="J97" s="105">
        <f>I81+I85+I88</f>
        <v>0</v>
      </c>
    </row>
  </sheetData>
  <mergeCells count="148">
    <mergeCell ref="L7:M7"/>
    <mergeCell ref="L25:M25"/>
    <mergeCell ref="B7:I7"/>
    <mergeCell ref="B8:I8"/>
    <mergeCell ref="B10:I10"/>
    <mergeCell ref="B11:I11"/>
    <mergeCell ref="B12:I12"/>
    <mergeCell ref="B1:J1"/>
    <mergeCell ref="B2:J2"/>
    <mergeCell ref="B3:J3"/>
    <mergeCell ref="B4:J4"/>
    <mergeCell ref="B5:H5"/>
    <mergeCell ref="B6:H6"/>
    <mergeCell ref="B9:H9"/>
    <mergeCell ref="B20:F20"/>
    <mergeCell ref="G20:I20"/>
    <mergeCell ref="B21:F21"/>
    <mergeCell ref="G21:I21"/>
    <mergeCell ref="B22:F22"/>
    <mergeCell ref="G22:I22"/>
    <mergeCell ref="B13:I13"/>
    <mergeCell ref="B14:I14"/>
    <mergeCell ref="B17:J17"/>
    <mergeCell ref="B18:F18"/>
    <mergeCell ref="G18:I18"/>
    <mergeCell ref="B19:F19"/>
    <mergeCell ref="G19:I19"/>
    <mergeCell ref="B15:I15"/>
    <mergeCell ref="B26:F26"/>
    <mergeCell ref="G26:I26"/>
    <mergeCell ref="B27:F27"/>
    <mergeCell ref="G27:I27"/>
    <mergeCell ref="B28:F28"/>
    <mergeCell ref="G28:I28"/>
    <mergeCell ref="B23:F23"/>
    <mergeCell ref="G23:I23"/>
    <mergeCell ref="B24:F24"/>
    <mergeCell ref="G24:I24"/>
    <mergeCell ref="B25:F25"/>
    <mergeCell ref="G25:I25"/>
    <mergeCell ref="B32:F32"/>
    <mergeCell ref="G32:I32"/>
    <mergeCell ref="B33:F33"/>
    <mergeCell ref="G33:I33"/>
    <mergeCell ref="B34:F34"/>
    <mergeCell ref="G34:I34"/>
    <mergeCell ref="B29:F29"/>
    <mergeCell ref="G29:I29"/>
    <mergeCell ref="B30:F30"/>
    <mergeCell ref="G30:I30"/>
    <mergeCell ref="B31:F31"/>
    <mergeCell ref="G31:I31"/>
    <mergeCell ref="B38:F38"/>
    <mergeCell ref="G38:I38"/>
    <mergeCell ref="B39:F39"/>
    <mergeCell ref="G39:I39"/>
    <mergeCell ref="B40:F40"/>
    <mergeCell ref="G40:I40"/>
    <mergeCell ref="B35:F35"/>
    <mergeCell ref="G35:I35"/>
    <mergeCell ref="B36:F36"/>
    <mergeCell ref="G36:I36"/>
    <mergeCell ref="B37:F37"/>
    <mergeCell ref="G37:I37"/>
    <mergeCell ref="B44:F44"/>
    <mergeCell ref="G44:I44"/>
    <mergeCell ref="B45:F45"/>
    <mergeCell ref="G45:I45"/>
    <mergeCell ref="B46:F46"/>
    <mergeCell ref="G46:I46"/>
    <mergeCell ref="B41:F41"/>
    <mergeCell ref="G41:I41"/>
    <mergeCell ref="B42:F42"/>
    <mergeCell ref="G42:I42"/>
    <mergeCell ref="B43:F43"/>
    <mergeCell ref="G43:I43"/>
    <mergeCell ref="B50:F50"/>
    <mergeCell ref="G50:I50"/>
    <mergeCell ref="B51:F51"/>
    <mergeCell ref="G51:I51"/>
    <mergeCell ref="B52:F52"/>
    <mergeCell ref="G52:I52"/>
    <mergeCell ref="B47:F47"/>
    <mergeCell ref="G47:I47"/>
    <mergeCell ref="B48:F48"/>
    <mergeCell ref="G48:I48"/>
    <mergeCell ref="B49:F49"/>
    <mergeCell ref="G49:I49"/>
    <mergeCell ref="B57:F57"/>
    <mergeCell ref="G57:I57"/>
    <mergeCell ref="B58:F58"/>
    <mergeCell ref="G58:I58"/>
    <mergeCell ref="B60:I60"/>
    <mergeCell ref="B61:I61"/>
    <mergeCell ref="B53:F53"/>
    <mergeCell ref="G53:I53"/>
    <mergeCell ref="B54:F54"/>
    <mergeCell ref="G54:I54"/>
    <mergeCell ref="B56:F56"/>
    <mergeCell ref="G56:I56"/>
    <mergeCell ref="B70:J70"/>
    <mergeCell ref="C73:E73"/>
    <mergeCell ref="F73:H73"/>
    <mergeCell ref="C74:E74"/>
    <mergeCell ref="F74:H74"/>
    <mergeCell ref="C75:E75"/>
    <mergeCell ref="F75:H75"/>
    <mergeCell ref="B62:I62"/>
    <mergeCell ref="B63:I63"/>
    <mergeCell ref="B64:I64"/>
    <mergeCell ref="B65:I65"/>
    <mergeCell ref="B66:I66"/>
    <mergeCell ref="B68:I68"/>
    <mergeCell ref="C79:E79"/>
    <mergeCell ref="F79:H79"/>
    <mergeCell ref="C80:E80"/>
    <mergeCell ref="F80:H80"/>
    <mergeCell ref="B81:H81"/>
    <mergeCell ref="C82:E82"/>
    <mergeCell ref="F82:H82"/>
    <mergeCell ref="C76:E76"/>
    <mergeCell ref="F76:H76"/>
    <mergeCell ref="C77:E77"/>
    <mergeCell ref="F77:H77"/>
    <mergeCell ref="C78:E78"/>
    <mergeCell ref="F78:H78"/>
    <mergeCell ref="C87:E87"/>
    <mergeCell ref="F87:H87"/>
    <mergeCell ref="B88:H88"/>
    <mergeCell ref="B89:J89"/>
    <mergeCell ref="C90:E90"/>
    <mergeCell ref="F90:I90"/>
    <mergeCell ref="C83:E83"/>
    <mergeCell ref="F83:H83"/>
    <mergeCell ref="C84:E84"/>
    <mergeCell ref="F84:H84"/>
    <mergeCell ref="C86:E86"/>
    <mergeCell ref="F86:H86"/>
    <mergeCell ref="C94:E94"/>
    <mergeCell ref="F94:I94"/>
    <mergeCell ref="B96:J96"/>
    <mergeCell ref="B97:I97"/>
    <mergeCell ref="C91:E91"/>
    <mergeCell ref="F91:I91"/>
    <mergeCell ref="C92:E92"/>
    <mergeCell ref="F92:I92"/>
    <mergeCell ref="C93:E93"/>
    <mergeCell ref="F93:I93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4"/>
  <sheetViews>
    <sheetView workbookViewId="0">
      <selection activeCell="B14" sqref="B14:I14"/>
    </sheetView>
  </sheetViews>
  <sheetFormatPr defaultRowHeight="15" x14ac:dyDescent="0.25"/>
  <cols>
    <col min="1" max="1" width="0.7109375" customWidth="1"/>
    <col min="2" max="2" width="3.7109375" customWidth="1"/>
    <col min="3" max="4" width="9" customWidth="1"/>
    <col min="6" max="6" width="3.140625" customWidth="1"/>
    <col min="7" max="7" width="2.42578125" customWidth="1"/>
    <col min="8" max="8" width="2" customWidth="1"/>
    <col min="9" max="9" width="34.5703125" customWidth="1"/>
    <col min="10" max="10" width="25.85546875" customWidth="1"/>
    <col min="11" max="11" width="22.7109375" customWidth="1"/>
  </cols>
  <sheetData>
    <row r="1" spans="2:10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0" ht="16.5" x14ac:dyDescent="0.25">
      <c r="C2" s="262" t="s">
        <v>1</v>
      </c>
      <c r="D2" s="262"/>
      <c r="E2" s="262"/>
      <c r="F2" s="262"/>
      <c r="G2" s="262"/>
      <c r="H2" s="262"/>
      <c r="I2" s="262"/>
      <c r="J2" s="262"/>
    </row>
    <row r="3" spans="2:10" ht="20.25" x14ac:dyDescent="0.3">
      <c r="C3" s="263" t="s">
        <v>176</v>
      </c>
      <c r="D3" s="263"/>
      <c r="E3" s="263"/>
      <c r="F3" s="263"/>
      <c r="G3" s="263"/>
      <c r="H3" s="263"/>
      <c r="I3" s="263"/>
      <c r="J3" s="263"/>
    </row>
    <row r="4" spans="2:10" ht="16.5" x14ac:dyDescent="0.25">
      <c r="C4" s="263" t="s">
        <v>2</v>
      </c>
      <c r="D4" s="263"/>
      <c r="E4" s="263"/>
      <c r="F4" s="263"/>
      <c r="G4" s="263"/>
      <c r="H4" s="263"/>
      <c r="I4" s="263"/>
      <c r="J4" s="263"/>
    </row>
    <row r="5" spans="2:10" ht="16.5" x14ac:dyDescent="0.25">
      <c r="B5" s="264" t="s">
        <v>80</v>
      </c>
      <c r="C5" s="264"/>
      <c r="D5" s="264"/>
      <c r="E5" s="264"/>
      <c r="F5" s="264"/>
      <c r="G5" s="264"/>
      <c r="H5" s="264"/>
      <c r="I5" s="325">
        <f>'SET 2021'!J76</f>
        <v>11576293.57</v>
      </c>
      <c r="J5" s="325"/>
    </row>
    <row r="6" spans="2:10" ht="18" customHeight="1" thickBot="1" x14ac:dyDescent="0.35">
      <c r="B6" s="324" t="s">
        <v>148</v>
      </c>
      <c r="C6" s="324"/>
      <c r="D6" s="324"/>
      <c r="E6" s="324"/>
      <c r="F6" s="324"/>
      <c r="G6" s="324"/>
      <c r="H6" s="324"/>
      <c r="I6" s="326">
        <f>J74</f>
        <v>11502782.41</v>
      </c>
      <c r="J6" s="326"/>
    </row>
    <row r="7" spans="2:10" x14ac:dyDescent="0.25">
      <c r="B7" s="270" t="s">
        <v>3</v>
      </c>
      <c r="C7" s="271"/>
      <c r="D7" s="271"/>
      <c r="E7" s="271"/>
      <c r="F7" s="271"/>
      <c r="G7" s="271"/>
      <c r="H7" s="271"/>
      <c r="I7" s="271"/>
      <c r="J7" s="4" t="s">
        <v>12</v>
      </c>
    </row>
    <row r="8" spans="2:10" ht="15.75" x14ac:dyDescent="0.25">
      <c r="B8" s="266" t="s">
        <v>84</v>
      </c>
      <c r="C8" s="267"/>
      <c r="D8" s="267"/>
      <c r="E8" s="267"/>
      <c r="F8" s="267"/>
      <c r="G8" s="267"/>
      <c r="H8" s="267"/>
      <c r="I8" s="267"/>
      <c r="J8" s="50">
        <v>2194589.9300000002</v>
      </c>
    </row>
    <row r="9" spans="2:10" ht="15.75" x14ac:dyDescent="0.25">
      <c r="B9" s="266" t="s">
        <v>62</v>
      </c>
      <c r="C9" s="267"/>
      <c r="D9" s="267"/>
      <c r="E9" s="267"/>
      <c r="F9" s="267"/>
      <c r="G9" s="267"/>
      <c r="H9" s="267"/>
      <c r="I9" s="267"/>
      <c r="J9" s="50">
        <v>257774.55</v>
      </c>
    </row>
    <row r="10" spans="2:10" ht="15.75" x14ac:dyDescent="0.25">
      <c r="B10" s="266" t="s">
        <v>4</v>
      </c>
      <c r="C10" s="267"/>
      <c r="D10" s="267"/>
      <c r="E10" s="267"/>
      <c r="F10" s="267"/>
      <c r="G10" s="267"/>
      <c r="H10" s="267"/>
      <c r="I10" s="267"/>
      <c r="J10" s="50">
        <v>2152.46</v>
      </c>
    </row>
    <row r="11" spans="2:10" ht="15.75" x14ac:dyDescent="0.25">
      <c r="B11" s="266" t="s">
        <v>5</v>
      </c>
      <c r="C11" s="267"/>
      <c r="D11" s="267"/>
      <c r="E11" s="267"/>
      <c r="F11" s="267"/>
      <c r="G11" s="267"/>
      <c r="H11" s="267"/>
      <c r="I11" s="267"/>
      <c r="J11" s="50">
        <v>19276.84</v>
      </c>
    </row>
    <row r="12" spans="2:10" ht="15.75" x14ac:dyDescent="0.25">
      <c r="B12" s="266" t="s">
        <v>6</v>
      </c>
      <c r="C12" s="267"/>
      <c r="D12" s="267"/>
      <c r="E12" s="267"/>
      <c r="F12" s="267"/>
      <c r="G12" s="267"/>
      <c r="H12" s="267"/>
      <c r="I12" s="267"/>
      <c r="J12" s="76">
        <f>K62</f>
        <v>-35215.049999999996</v>
      </c>
    </row>
    <row r="13" spans="2:10" ht="15.75" x14ac:dyDescent="0.25">
      <c r="B13" s="266" t="s">
        <v>7</v>
      </c>
      <c r="C13" s="267"/>
      <c r="D13" s="267"/>
      <c r="E13" s="267"/>
      <c r="F13" s="267"/>
      <c r="G13" s="267"/>
      <c r="H13" s="267"/>
      <c r="I13" s="267"/>
      <c r="J13" s="91">
        <v>574.75</v>
      </c>
    </row>
    <row r="14" spans="2:10" ht="16.5" thickBot="1" x14ac:dyDescent="0.3">
      <c r="B14" s="268" t="s">
        <v>8</v>
      </c>
      <c r="C14" s="269"/>
      <c r="D14" s="269"/>
      <c r="E14" s="269"/>
      <c r="F14" s="269"/>
      <c r="G14" s="269"/>
      <c r="H14" s="269"/>
      <c r="I14" s="269"/>
      <c r="J14" s="90">
        <v>209901.72</v>
      </c>
    </row>
    <row r="15" spans="2:10" ht="15.75" thickBot="1" x14ac:dyDescent="0.3">
      <c r="C15" s="2"/>
      <c r="D15" s="2"/>
      <c r="E15" s="2"/>
      <c r="F15" s="2"/>
      <c r="G15" s="2"/>
      <c r="H15" s="2"/>
      <c r="I15" s="2"/>
      <c r="J15" s="2"/>
    </row>
    <row r="16" spans="2:10" x14ac:dyDescent="0.25">
      <c r="B16" s="270" t="s">
        <v>9</v>
      </c>
      <c r="C16" s="271"/>
      <c r="D16" s="271"/>
      <c r="E16" s="271"/>
      <c r="F16" s="271"/>
      <c r="G16" s="271"/>
      <c r="H16" s="271"/>
      <c r="I16" s="271"/>
      <c r="J16" s="272"/>
    </row>
    <row r="17" spans="2:10" x14ac:dyDescent="0.25">
      <c r="B17" s="273" t="s">
        <v>10</v>
      </c>
      <c r="C17" s="274"/>
      <c r="D17" s="274"/>
      <c r="E17" s="274"/>
      <c r="F17" s="274"/>
      <c r="G17" s="274" t="s">
        <v>11</v>
      </c>
      <c r="H17" s="274"/>
      <c r="I17" s="274"/>
      <c r="J17" s="8" t="s">
        <v>12</v>
      </c>
    </row>
    <row r="18" spans="2:10" ht="15.75" x14ac:dyDescent="0.25">
      <c r="B18" s="266" t="s">
        <v>13</v>
      </c>
      <c r="C18" s="267"/>
      <c r="D18" s="267"/>
      <c r="E18" s="267"/>
      <c r="F18" s="267"/>
      <c r="G18" s="277">
        <v>44469</v>
      </c>
      <c r="H18" s="278"/>
      <c r="I18" s="279"/>
      <c r="J18" s="56">
        <v>179012.39</v>
      </c>
    </row>
    <row r="19" spans="2:10" ht="15.75" x14ac:dyDescent="0.25">
      <c r="B19" s="266" t="s">
        <v>14</v>
      </c>
      <c r="C19" s="267"/>
      <c r="D19" s="267"/>
      <c r="E19" s="267"/>
      <c r="F19" s="267"/>
      <c r="G19" s="280" t="s">
        <v>45</v>
      </c>
      <c r="H19" s="281"/>
      <c r="I19" s="282"/>
      <c r="J19" s="66">
        <v>702.42</v>
      </c>
    </row>
    <row r="20" spans="2:10" ht="15.75" x14ac:dyDescent="0.25">
      <c r="B20" s="266" t="s">
        <v>51</v>
      </c>
      <c r="C20" s="267"/>
      <c r="D20" s="267"/>
      <c r="E20" s="267"/>
      <c r="F20" s="267"/>
      <c r="G20" s="280" t="s">
        <v>52</v>
      </c>
      <c r="H20" s="281"/>
      <c r="I20" s="282"/>
      <c r="J20" s="52">
        <v>320</v>
      </c>
    </row>
    <row r="21" spans="2:10" ht="15.75" x14ac:dyDescent="0.25">
      <c r="B21" s="266" t="s">
        <v>77</v>
      </c>
      <c r="C21" s="267"/>
      <c r="D21" s="267"/>
      <c r="E21" s="267"/>
      <c r="F21" s="267"/>
      <c r="G21" s="280" t="s">
        <v>175</v>
      </c>
      <c r="H21" s="281"/>
      <c r="I21" s="282"/>
      <c r="J21" s="52">
        <v>195</v>
      </c>
    </row>
    <row r="22" spans="2:10" ht="15.75" x14ac:dyDescent="0.25">
      <c r="B22" s="266" t="s">
        <v>78</v>
      </c>
      <c r="C22" s="267"/>
      <c r="D22" s="267"/>
      <c r="E22" s="267"/>
      <c r="F22" s="267"/>
      <c r="G22" s="280" t="s">
        <v>74</v>
      </c>
      <c r="H22" s="281"/>
      <c r="I22" s="282"/>
      <c r="J22" s="52">
        <v>2537.4699999999998</v>
      </c>
    </row>
    <row r="23" spans="2:10" ht="15.75" x14ac:dyDescent="0.25">
      <c r="B23" s="266" t="s">
        <v>17</v>
      </c>
      <c r="C23" s="267"/>
      <c r="D23" s="267"/>
      <c r="E23" s="267"/>
      <c r="F23" s="267"/>
      <c r="G23" s="280" t="s">
        <v>75</v>
      </c>
      <c r="H23" s="281"/>
      <c r="I23" s="282"/>
      <c r="J23" s="52">
        <v>1100</v>
      </c>
    </row>
    <row r="24" spans="2:10" ht="15.75" x14ac:dyDescent="0.25">
      <c r="B24" s="327" t="s">
        <v>53</v>
      </c>
      <c r="C24" s="328"/>
      <c r="D24" s="328"/>
      <c r="E24" s="328"/>
      <c r="F24" s="328"/>
      <c r="G24" s="280" t="s">
        <v>54</v>
      </c>
      <c r="H24" s="281"/>
      <c r="I24" s="282"/>
      <c r="J24" s="52">
        <v>200</v>
      </c>
    </row>
    <row r="25" spans="2:10" ht="15.75" x14ac:dyDescent="0.25">
      <c r="B25" s="266" t="s">
        <v>55</v>
      </c>
      <c r="C25" s="267"/>
      <c r="D25" s="267"/>
      <c r="E25" s="267"/>
      <c r="F25" s="267"/>
      <c r="G25" s="280" t="s">
        <v>56</v>
      </c>
      <c r="H25" s="281"/>
      <c r="I25" s="282"/>
      <c r="J25" s="53">
        <v>150</v>
      </c>
    </row>
    <row r="26" spans="2:10" ht="15.75" x14ac:dyDescent="0.25">
      <c r="B26" s="266" t="s">
        <v>79</v>
      </c>
      <c r="C26" s="267"/>
      <c r="D26" s="267"/>
      <c r="E26" s="267"/>
      <c r="F26" s="267"/>
      <c r="G26" s="276" t="s">
        <v>121</v>
      </c>
      <c r="H26" s="276"/>
      <c r="I26" s="276"/>
      <c r="J26" s="52">
        <v>350</v>
      </c>
    </row>
    <row r="27" spans="2:10" ht="15.75" x14ac:dyDescent="0.25">
      <c r="B27" s="266" t="s">
        <v>78</v>
      </c>
      <c r="C27" s="267"/>
      <c r="D27" s="267"/>
      <c r="E27" s="267"/>
      <c r="F27" s="267"/>
      <c r="G27" s="280" t="s">
        <v>76</v>
      </c>
      <c r="H27" s="281"/>
      <c r="I27" s="282"/>
      <c r="J27" s="52">
        <v>1127.76</v>
      </c>
    </row>
    <row r="28" spans="2:10" ht="15.75" x14ac:dyDescent="0.25">
      <c r="B28" s="266" t="s">
        <v>16</v>
      </c>
      <c r="C28" s="267"/>
      <c r="D28" s="267"/>
      <c r="E28" s="267"/>
      <c r="F28" s="267"/>
      <c r="G28" s="280" t="s">
        <v>47</v>
      </c>
      <c r="H28" s="281"/>
      <c r="I28" s="282"/>
      <c r="J28" s="53">
        <v>1100</v>
      </c>
    </row>
    <row r="29" spans="2:10" ht="15.75" x14ac:dyDescent="0.25">
      <c r="B29" s="266" t="s">
        <v>17</v>
      </c>
      <c r="C29" s="267"/>
      <c r="D29" s="267"/>
      <c r="E29" s="267"/>
      <c r="F29" s="267"/>
      <c r="G29" s="280" t="s">
        <v>48</v>
      </c>
      <c r="H29" s="281"/>
      <c r="I29" s="282"/>
      <c r="J29" s="52">
        <v>1100</v>
      </c>
    </row>
    <row r="30" spans="2:10" ht="15.75" x14ac:dyDescent="0.25">
      <c r="B30" s="266" t="s">
        <v>18</v>
      </c>
      <c r="C30" s="267"/>
      <c r="D30" s="267"/>
      <c r="E30" s="267"/>
      <c r="F30" s="267"/>
      <c r="G30" s="280" t="s">
        <v>49</v>
      </c>
      <c r="H30" s="281"/>
      <c r="I30" s="282"/>
      <c r="J30" s="52">
        <v>1959.8</v>
      </c>
    </row>
    <row r="31" spans="2:10" ht="15.75" x14ac:dyDescent="0.25">
      <c r="B31" s="266" t="s">
        <v>19</v>
      </c>
      <c r="C31" s="267"/>
      <c r="D31" s="267"/>
      <c r="E31" s="267"/>
      <c r="F31" s="267"/>
      <c r="G31" s="280" t="s">
        <v>49</v>
      </c>
      <c r="H31" s="281"/>
      <c r="I31" s="282"/>
      <c r="J31" s="52">
        <v>3020.46</v>
      </c>
    </row>
    <row r="32" spans="2:10" ht="16.5" thickBot="1" x14ac:dyDescent="0.3">
      <c r="B32" s="286" t="s">
        <v>20</v>
      </c>
      <c r="C32" s="287"/>
      <c r="D32" s="287"/>
      <c r="E32" s="287"/>
      <c r="F32" s="287"/>
      <c r="G32" s="288" t="s">
        <v>50</v>
      </c>
      <c r="H32" s="289"/>
      <c r="I32" s="290"/>
      <c r="J32" s="92">
        <v>83.6</v>
      </c>
    </row>
    <row r="33" spans="2:10" ht="17.25" thickBot="1" x14ac:dyDescent="0.3">
      <c r="B33" s="283" t="s">
        <v>58</v>
      </c>
      <c r="C33" s="284"/>
      <c r="D33" s="284"/>
      <c r="E33" s="284"/>
      <c r="F33" s="284"/>
      <c r="G33" s="284"/>
      <c r="H33" s="284"/>
      <c r="I33" s="284"/>
      <c r="J33" s="57">
        <f>SUM(J20:J32)</f>
        <v>13244.089999999998</v>
      </c>
    </row>
    <row r="34" spans="2:10" ht="15.75" thickBot="1" x14ac:dyDescent="0.3">
      <c r="C34" s="2"/>
      <c r="D34" s="2"/>
      <c r="E34" s="2"/>
      <c r="F34" s="2"/>
      <c r="G34" s="2"/>
      <c r="H34" s="2"/>
      <c r="I34" s="2"/>
      <c r="J34" s="2"/>
    </row>
    <row r="35" spans="2:10" ht="15.75" x14ac:dyDescent="0.25">
      <c r="B35" s="270" t="s">
        <v>21</v>
      </c>
      <c r="C35" s="271"/>
      <c r="D35" s="271"/>
      <c r="E35" s="271"/>
      <c r="F35" s="271"/>
      <c r="G35" s="271" t="s">
        <v>22</v>
      </c>
      <c r="H35" s="271"/>
      <c r="I35" s="272"/>
      <c r="J35" s="36">
        <v>9199691.25</v>
      </c>
    </row>
    <row r="36" spans="2:10" ht="15.75" x14ac:dyDescent="0.25">
      <c r="B36" s="275" t="s">
        <v>23</v>
      </c>
      <c r="C36" s="276"/>
      <c r="D36" s="276"/>
      <c r="E36" s="276"/>
      <c r="F36" s="276"/>
      <c r="G36" s="276" t="s">
        <v>25</v>
      </c>
      <c r="H36" s="276"/>
      <c r="I36" s="285"/>
      <c r="J36" s="77">
        <f>K59</f>
        <v>-99868.310000000012</v>
      </c>
    </row>
    <row r="37" spans="2:10" ht="15.75" thickBot="1" x14ac:dyDescent="0.3">
      <c r="B37" s="301" t="s">
        <v>24</v>
      </c>
      <c r="C37" s="302"/>
      <c r="D37" s="302"/>
      <c r="E37" s="302"/>
      <c r="F37" s="302"/>
      <c r="G37" s="302" t="s">
        <v>26</v>
      </c>
      <c r="H37" s="302"/>
      <c r="I37" s="303"/>
      <c r="J37" s="14">
        <v>0</v>
      </c>
    </row>
    <row r="38" spans="2:10" ht="12" customHeight="1" thickBot="1" x14ac:dyDescent="0.3"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304" t="s">
        <v>27</v>
      </c>
      <c r="C39" s="305"/>
      <c r="D39" s="305"/>
      <c r="E39" s="305"/>
      <c r="F39" s="305"/>
      <c r="G39" s="305"/>
      <c r="H39" s="305"/>
      <c r="I39" s="306"/>
      <c r="J39" s="4" t="s">
        <v>12</v>
      </c>
    </row>
    <row r="40" spans="2:10" ht="15.75" x14ac:dyDescent="0.25">
      <c r="B40" s="291" t="s">
        <v>28</v>
      </c>
      <c r="C40" s="292"/>
      <c r="D40" s="292"/>
      <c r="E40" s="292"/>
      <c r="F40" s="292"/>
      <c r="G40" s="292"/>
      <c r="H40" s="292"/>
      <c r="I40" s="293"/>
      <c r="J40" s="35">
        <v>166480.72</v>
      </c>
    </row>
    <row r="41" spans="2:10" ht="15.75" x14ac:dyDescent="0.25">
      <c r="B41" s="291" t="s">
        <v>29</v>
      </c>
      <c r="C41" s="292"/>
      <c r="D41" s="292"/>
      <c r="E41" s="292"/>
      <c r="F41" s="292"/>
      <c r="G41" s="292"/>
      <c r="H41" s="292"/>
      <c r="I41" s="293"/>
      <c r="J41" s="35">
        <v>9099822.9399999995</v>
      </c>
    </row>
    <row r="42" spans="2:10" ht="15.75" x14ac:dyDescent="0.25">
      <c r="B42" s="291" t="s">
        <v>30</v>
      </c>
      <c r="C42" s="292"/>
      <c r="D42" s="292"/>
      <c r="E42" s="292"/>
      <c r="F42" s="292"/>
      <c r="G42" s="292"/>
      <c r="H42" s="292"/>
      <c r="I42" s="293"/>
      <c r="J42" s="35">
        <v>2233478.75</v>
      </c>
    </row>
    <row r="43" spans="2:10" ht="15.75" x14ac:dyDescent="0.25">
      <c r="B43" s="291" t="s">
        <v>31</v>
      </c>
      <c r="C43" s="292"/>
      <c r="D43" s="292"/>
      <c r="E43" s="292"/>
      <c r="F43" s="292"/>
      <c r="G43" s="292"/>
      <c r="H43" s="292"/>
      <c r="I43" s="293"/>
      <c r="J43" s="35">
        <v>3000</v>
      </c>
    </row>
    <row r="44" spans="2:10" ht="15.75" x14ac:dyDescent="0.25">
      <c r="B44" s="291" t="s">
        <v>32</v>
      </c>
      <c r="C44" s="292"/>
      <c r="D44" s="292"/>
      <c r="E44" s="292"/>
      <c r="F44" s="292"/>
      <c r="G44" s="292"/>
      <c r="H44" s="292"/>
      <c r="I44" s="293"/>
      <c r="J44" s="35">
        <v>0</v>
      </c>
    </row>
    <row r="45" spans="2:10" ht="18.75" thickBot="1" x14ac:dyDescent="0.3">
      <c r="B45" s="329" t="s">
        <v>33</v>
      </c>
      <c r="C45" s="330"/>
      <c r="D45" s="330"/>
      <c r="E45" s="330"/>
      <c r="F45" s="330"/>
      <c r="G45" s="330"/>
      <c r="H45" s="330"/>
      <c r="I45" s="331"/>
      <c r="J45" s="93">
        <f>SUM(J40:J44)</f>
        <v>11502782.41</v>
      </c>
    </row>
    <row r="46" spans="2:10" ht="15.75" thickBot="1" x14ac:dyDescent="0.3"/>
    <row r="47" spans="2:10" ht="19.5" thickBot="1" x14ac:dyDescent="0.35">
      <c r="B47" s="332" t="s">
        <v>153</v>
      </c>
      <c r="C47" s="332"/>
      <c r="D47" s="332"/>
      <c r="E47" s="332"/>
      <c r="F47" s="332"/>
      <c r="G47" s="332"/>
      <c r="H47" s="332"/>
      <c r="I47" s="332"/>
      <c r="J47" s="75">
        <f>K59+K62+K65</f>
        <v>-134380.94</v>
      </c>
    </row>
    <row r="48" spans="2:10" x14ac:dyDescent="0.25">
      <c r="C48" s="1"/>
      <c r="D48" s="1"/>
      <c r="E48" s="1"/>
      <c r="F48" s="1"/>
      <c r="G48" s="1"/>
      <c r="H48" s="1"/>
      <c r="I48" s="1"/>
      <c r="J48" s="1"/>
    </row>
    <row r="49" spans="2:11" ht="15.75" x14ac:dyDescent="0.25">
      <c r="B49" s="261" t="s">
        <v>69</v>
      </c>
      <c r="C49" s="261"/>
      <c r="D49" s="261"/>
      <c r="E49" s="261"/>
      <c r="F49" s="261"/>
      <c r="G49" s="261"/>
      <c r="H49" s="261"/>
      <c r="I49" s="261"/>
      <c r="J49" s="261"/>
      <c r="K49" s="45"/>
    </row>
    <row r="50" spans="2:11" ht="16.5" thickBot="1" x14ac:dyDescent="0.3">
      <c r="B50" s="2"/>
      <c r="C50" s="16"/>
      <c r="D50" s="16"/>
      <c r="E50" s="2"/>
      <c r="F50" s="2"/>
      <c r="G50" s="2"/>
      <c r="H50" s="2"/>
      <c r="I50" s="2"/>
      <c r="J50" s="72"/>
      <c r="K50" s="45" t="s">
        <v>124</v>
      </c>
    </row>
    <row r="51" spans="2:11" ht="15.75" x14ac:dyDescent="0.25">
      <c r="B51" s="25">
        <v>1</v>
      </c>
      <c r="C51" s="297" t="s">
        <v>66</v>
      </c>
      <c r="D51" s="297"/>
      <c r="E51" s="297"/>
      <c r="F51" s="298" t="s">
        <v>34</v>
      </c>
      <c r="G51" s="299"/>
      <c r="H51" s="299"/>
      <c r="I51" s="300"/>
      <c r="J51" s="34">
        <v>812511.42</v>
      </c>
      <c r="K51" s="67">
        <v>-21360.799999999999</v>
      </c>
    </row>
    <row r="52" spans="2:11" ht="15.75" x14ac:dyDescent="0.25">
      <c r="B52" s="9">
        <v>2</v>
      </c>
      <c r="C52" s="307" t="s">
        <v>66</v>
      </c>
      <c r="D52" s="307"/>
      <c r="E52" s="307"/>
      <c r="F52" s="308" t="s">
        <v>35</v>
      </c>
      <c r="G52" s="309"/>
      <c r="H52" s="309"/>
      <c r="I52" s="310"/>
      <c r="J52" s="30">
        <v>847880.86</v>
      </c>
      <c r="K52" s="67">
        <v>-35146.06</v>
      </c>
    </row>
    <row r="53" spans="2:11" ht="15.75" x14ac:dyDescent="0.25">
      <c r="B53" s="9">
        <v>3</v>
      </c>
      <c r="C53" s="307" t="s">
        <v>66</v>
      </c>
      <c r="D53" s="307"/>
      <c r="E53" s="307"/>
      <c r="F53" s="308" t="s">
        <v>36</v>
      </c>
      <c r="G53" s="309"/>
      <c r="H53" s="309"/>
      <c r="I53" s="310"/>
      <c r="J53" s="31">
        <v>1412083.94</v>
      </c>
      <c r="K53" s="67">
        <v>-18486.55</v>
      </c>
    </row>
    <row r="54" spans="2:11" ht="15.75" x14ac:dyDescent="0.25">
      <c r="B54" s="9">
        <v>4</v>
      </c>
      <c r="C54" s="307" t="s">
        <v>66</v>
      </c>
      <c r="D54" s="307"/>
      <c r="E54" s="307"/>
      <c r="F54" s="308" t="s">
        <v>37</v>
      </c>
      <c r="G54" s="309"/>
      <c r="H54" s="309"/>
      <c r="I54" s="310"/>
      <c r="J54" s="30">
        <v>1093535.29</v>
      </c>
      <c r="K54" s="67">
        <v>-5889.28</v>
      </c>
    </row>
    <row r="55" spans="2:11" ht="15.75" x14ac:dyDescent="0.25">
      <c r="B55" s="9">
        <v>5</v>
      </c>
      <c r="C55" s="307" t="s">
        <v>66</v>
      </c>
      <c r="D55" s="307"/>
      <c r="E55" s="307"/>
      <c r="F55" s="308" t="s">
        <v>38</v>
      </c>
      <c r="G55" s="309"/>
      <c r="H55" s="309"/>
      <c r="I55" s="310"/>
      <c r="J55" s="31">
        <v>664841.91</v>
      </c>
      <c r="K55" s="67">
        <v>-8375.1</v>
      </c>
    </row>
    <row r="56" spans="2:11" ht="15.75" x14ac:dyDescent="0.25">
      <c r="B56" s="9">
        <v>6</v>
      </c>
      <c r="C56" s="307" t="s">
        <v>66</v>
      </c>
      <c r="D56" s="307"/>
      <c r="E56" s="307"/>
      <c r="F56" s="308" t="s">
        <v>39</v>
      </c>
      <c r="G56" s="309"/>
      <c r="H56" s="309"/>
      <c r="I56" s="310"/>
      <c r="J56" s="30">
        <v>1642894.77</v>
      </c>
      <c r="K56" s="68">
        <v>8219.69</v>
      </c>
    </row>
    <row r="57" spans="2:11" ht="15.75" x14ac:dyDescent="0.25">
      <c r="B57" s="9">
        <v>7</v>
      </c>
      <c r="C57" s="307" t="s">
        <v>66</v>
      </c>
      <c r="D57" s="307"/>
      <c r="E57" s="307"/>
      <c r="F57" s="308" t="s">
        <v>40</v>
      </c>
      <c r="G57" s="309"/>
      <c r="H57" s="309"/>
      <c r="I57" s="310"/>
      <c r="J57" s="31">
        <v>2042999.85</v>
      </c>
      <c r="K57" s="67">
        <v>-13598.85</v>
      </c>
    </row>
    <row r="58" spans="2:11" ht="15.75" x14ac:dyDescent="0.25">
      <c r="B58" s="9">
        <v>8</v>
      </c>
      <c r="C58" s="307" t="s">
        <v>66</v>
      </c>
      <c r="D58" s="307"/>
      <c r="E58" s="307"/>
      <c r="F58" s="308" t="s">
        <v>41</v>
      </c>
      <c r="G58" s="309"/>
      <c r="H58" s="309"/>
      <c r="I58" s="310"/>
      <c r="J58" s="30">
        <v>583074.9</v>
      </c>
      <c r="K58" s="67">
        <v>-5231.3599999999997</v>
      </c>
    </row>
    <row r="59" spans="2:11" ht="15.75" x14ac:dyDescent="0.25">
      <c r="B59" s="311" t="s">
        <v>58</v>
      </c>
      <c r="C59" s="312"/>
      <c r="D59" s="312"/>
      <c r="E59" s="312"/>
      <c r="F59" s="312"/>
      <c r="G59" s="312"/>
      <c r="H59" s="312"/>
      <c r="I59" s="313"/>
      <c r="J59" s="23">
        <f>SUM(J51:J58)</f>
        <v>9099822.9399999995</v>
      </c>
      <c r="K59" s="69">
        <f>SUM(K51:K58)</f>
        <v>-99868.310000000012</v>
      </c>
    </row>
    <row r="60" spans="2:11" ht="15.75" x14ac:dyDescent="0.25">
      <c r="B60" s="9">
        <v>9</v>
      </c>
      <c r="C60" s="276" t="s">
        <v>67</v>
      </c>
      <c r="D60" s="276"/>
      <c r="E60" s="276"/>
      <c r="F60" s="308" t="s">
        <v>44</v>
      </c>
      <c r="G60" s="309"/>
      <c r="H60" s="309"/>
      <c r="I60" s="310"/>
      <c r="J60" s="31">
        <v>1463917.69</v>
      </c>
      <c r="K60" s="67">
        <v>-38803.35</v>
      </c>
    </row>
    <row r="61" spans="2:11" ht="15.75" x14ac:dyDescent="0.25">
      <c r="B61" s="9">
        <v>10</v>
      </c>
      <c r="C61" s="276" t="s">
        <v>67</v>
      </c>
      <c r="D61" s="276"/>
      <c r="E61" s="276"/>
      <c r="F61" s="308" t="s">
        <v>43</v>
      </c>
      <c r="G61" s="309"/>
      <c r="H61" s="309"/>
      <c r="I61" s="310"/>
      <c r="J61" s="30">
        <v>769561.06</v>
      </c>
      <c r="K61" s="68">
        <v>3588.3</v>
      </c>
    </row>
    <row r="62" spans="2:11" ht="15.75" x14ac:dyDescent="0.25">
      <c r="B62" s="311" t="s">
        <v>58</v>
      </c>
      <c r="C62" s="312"/>
      <c r="D62" s="312"/>
      <c r="E62" s="312"/>
      <c r="F62" s="312"/>
      <c r="G62" s="312"/>
      <c r="H62" s="312"/>
      <c r="I62" s="313"/>
      <c r="J62" s="23">
        <f>SUM(J60:J61)</f>
        <v>2233478.75</v>
      </c>
      <c r="K62" s="69">
        <f>SUM(K60:K61)</f>
        <v>-35215.049999999996</v>
      </c>
    </row>
    <row r="63" spans="2:11" ht="15.75" x14ac:dyDescent="0.25">
      <c r="B63" s="9">
        <v>11</v>
      </c>
      <c r="C63" s="276" t="s">
        <v>68</v>
      </c>
      <c r="D63" s="276"/>
      <c r="E63" s="276"/>
      <c r="F63" s="308" t="s">
        <v>59</v>
      </c>
      <c r="G63" s="309"/>
      <c r="H63" s="309"/>
      <c r="I63" s="310"/>
      <c r="J63" s="31">
        <v>9991.2800000000007</v>
      </c>
      <c r="K63" s="68">
        <v>48.61</v>
      </c>
    </row>
    <row r="64" spans="2:11" ht="15.75" x14ac:dyDescent="0.25">
      <c r="B64" s="9">
        <v>12</v>
      </c>
      <c r="C64" s="276" t="s">
        <v>68</v>
      </c>
      <c r="D64" s="276"/>
      <c r="E64" s="276"/>
      <c r="F64" s="276" t="s">
        <v>60</v>
      </c>
      <c r="G64" s="276"/>
      <c r="H64" s="276"/>
      <c r="I64" s="276"/>
      <c r="J64" s="30">
        <v>156489.44</v>
      </c>
      <c r="K64" s="68">
        <v>653.80999999999995</v>
      </c>
    </row>
    <row r="65" spans="2:11" ht="16.5" thickBot="1" x14ac:dyDescent="0.3">
      <c r="B65" s="314" t="s">
        <v>58</v>
      </c>
      <c r="C65" s="315"/>
      <c r="D65" s="315"/>
      <c r="E65" s="315"/>
      <c r="F65" s="315"/>
      <c r="G65" s="315"/>
      <c r="H65" s="315"/>
      <c r="I65" s="315"/>
      <c r="J65" s="24">
        <f>SUM(J63:J64)</f>
        <v>166480.72</v>
      </c>
      <c r="K65" s="70">
        <f>SUM(K63:K64)</f>
        <v>702.42</v>
      </c>
    </row>
    <row r="66" spans="2:11" ht="15.75" thickBot="1" x14ac:dyDescent="0.3">
      <c r="B66" s="333" t="s">
        <v>70</v>
      </c>
      <c r="C66" s="333"/>
      <c r="D66" s="333"/>
      <c r="E66" s="333"/>
      <c r="F66" s="333"/>
      <c r="G66" s="333"/>
      <c r="H66" s="333"/>
      <c r="I66" s="333"/>
      <c r="J66" s="333"/>
      <c r="K66" s="1" t="s">
        <v>58</v>
      </c>
    </row>
    <row r="67" spans="2:11" ht="17.25" x14ac:dyDescent="0.3">
      <c r="B67" s="25">
        <v>1</v>
      </c>
      <c r="C67" s="297" t="s">
        <v>66</v>
      </c>
      <c r="D67" s="297"/>
      <c r="E67" s="297"/>
      <c r="F67" s="323" t="s">
        <v>42</v>
      </c>
      <c r="G67" s="323"/>
      <c r="H67" s="323"/>
      <c r="I67" s="323"/>
      <c r="J67" s="18">
        <v>0</v>
      </c>
      <c r="K67" s="71">
        <f>K59+K62+K65</f>
        <v>-134380.94</v>
      </c>
    </row>
    <row r="68" spans="2:11" x14ac:dyDescent="0.25">
      <c r="B68" s="9">
        <v>2</v>
      </c>
      <c r="C68" s="276" t="s">
        <v>67</v>
      </c>
      <c r="D68" s="276"/>
      <c r="E68" s="276"/>
      <c r="F68" s="276" t="s">
        <v>42</v>
      </c>
      <c r="G68" s="276"/>
      <c r="H68" s="276"/>
      <c r="I68" s="276"/>
      <c r="J68" s="19">
        <v>0</v>
      </c>
    </row>
    <row r="69" spans="2:11" x14ac:dyDescent="0.25">
      <c r="B69" s="9">
        <v>3</v>
      </c>
      <c r="C69" s="276" t="s">
        <v>68</v>
      </c>
      <c r="D69" s="276"/>
      <c r="E69" s="276"/>
      <c r="F69" s="276" t="s">
        <v>42</v>
      </c>
      <c r="G69" s="276"/>
      <c r="H69" s="276"/>
      <c r="I69" s="276"/>
      <c r="J69" s="19">
        <v>0</v>
      </c>
    </row>
    <row r="70" spans="2:11" x14ac:dyDescent="0.25">
      <c r="B70" s="26">
        <v>4</v>
      </c>
      <c r="C70" s="308" t="s">
        <v>73</v>
      </c>
      <c r="D70" s="309"/>
      <c r="E70" s="310"/>
      <c r="F70" s="276" t="s">
        <v>42</v>
      </c>
      <c r="G70" s="276"/>
      <c r="H70" s="276"/>
      <c r="I70" s="276"/>
      <c r="J70" s="19">
        <v>0</v>
      </c>
    </row>
    <row r="71" spans="2:11" ht="15.75" thickBot="1" x14ac:dyDescent="0.3">
      <c r="B71" s="10">
        <v>5</v>
      </c>
      <c r="C71" s="316" t="s">
        <v>71</v>
      </c>
      <c r="D71" s="316"/>
      <c r="E71" s="316"/>
      <c r="F71" s="302" t="s">
        <v>42</v>
      </c>
      <c r="G71" s="302"/>
      <c r="H71" s="302"/>
      <c r="I71" s="302"/>
      <c r="J71" s="20">
        <v>3000</v>
      </c>
    </row>
    <row r="72" spans="2:11" ht="15.75" thickBot="1" x14ac:dyDescent="0.3">
      <c r="B72" s="2"/>
      <c r="C72" s="2"/>
      <c r="D72" s="2"/>
      <c r="E72" s="2"/>
      <c r="F72" s="2"/>
      <c r="G72" s="2"/>
      <c r="H72" s="2"/>
      <c r="I72" s="2"/>
      <c r="J72" s="2"/>
    </row>
    <row r="73" spans="2:11" x14ac:dyDescent="0.25">
      <c r="B73" s="317" t="s">
        <v>72</v>
      </c>
      <c r="C73" s="318"/>
      <c r="D73" s="318"/>
      <c r="E73" s="318"/>
      <c r="F73" s="318"/>
      <c r="G73" s="318"/>
      <c r="H73" s="318"/>
      <c r="I73" s="318"/>
      <c r="J73" s="319"/>
    </row>
    <row r="74" spans="2:11" ht="17.25" thickBot="1" x14ac:dyDescent="0.3">
      <c r="B74" s="320" t="s">
        <v>58</v>
      </c>
      <c r="C74" s="321"/>
      <c r="D74" s="321"/>
      <c r="E74" s="321"/>
      <c r="F74" s="321"/>
      <c r="G74" s="321"/>
      <c r="H74" s="321"/>
      <c r="I74" s="321"/>
      <c r="J74" s="22">
        <f>J59+J62+J65+J67+J68+J69+J71+J70</f>
        <v>11502782.41</v>
      </c>
    </row>
  </sheetData>
  <mergeCells count="106">
    <mergeCell ref="B1:J1"/>
    <mergeCell ref="B5:H5"/>
    <mergeCell ref="C70:E70"/>
    <mergeCell ref="F70:I70"/>
    <mergeCell ref="C71:E71"/>
    <mergeCell ref="F71:I71"/>
    <mergeCell ref="B73:J73"/>
    <mergeCell ref="B74:I74"/>
    <mergeCell ref="B66:J66"/>
    <mergeCell ref="C67:E67"/>
    <mergeCell ref="F67:I67"/>
    <mergeCell ref="C68:E68"/>
    <mergeCell ref="F68:I68"/>
    <mergeCell ref="C69:E69"/>
    <mergeCell ref="F69:I69"/>
    <mergeCell ref="B62:I62"/>
    <mergeCell ref="C63:E63"/>
    <mergeCell ref="F63:I63"/>
    <mergeCell ref="C64:E64"/>
    <mergeCell ref="F64:I64"/>
    <mergeCell ref="B65:I65"/>
    <mergeCell ref="C58:E58"/>
    <mergeCell ref="F58:I58"/>
    <mergeCell ref="B59:I59"/>
    <mergeCell ref="C60:E60"/>
    <mergeCell ref="F60:I60"/>
    <mergeCell ref="C61:E61"/>
    <mergeCell ref="F61:I61"/>
    <mergeCell ref="C55:E55"/>
    <mergeCell ref="F55:I55"/>
    <mergeCell ref="C56:E56"/>
    <mergeCell ref="F56:I56"/>
    <mergeCell ref="C57:E57"/>
    <mergeCell ref="F57:I57"/>
    <mergeCell ref="C52:E52"/>
    <mergeCell ref="F52:I52"/>
    <mergeCell ref="C53:E53"/>
    <mergeCell ref="F53:I53"/>
    <mergeCell ref="C54:E54"/>
    <mergeCell ref="F54:I54"/>
    <mergeCell ref="B43:I43"/>
    <mergeCell ref="B44:I44"/>
    <mergeCell ref="B45:I45"/>
    <mergeCell ref="B49:J49"/>
    <mergeCell ref="C51:E51"/>
    <mergeCell ref="F51:I51"/>
    <mergeCell ref="B47:I47"/>
    <mergeCell ref="B37:F37"/>
    <mergeCell ref="G37:I37"/>
    <mergeCell ref="B39:I39"/>
    <mergeCell ref="B40:I40"/>
    <mergeCell ref="B41:I41"/>
    <mergeCell ref="B42:I42"/>
    <mergeCell ref="B33:F33"/>
    <mergeCell ref="G33:I33"/>
    <mergeCell ref="B35:F35"/>
    <mergeCell ref="G35:I35"/>
    <mergeCell ref="B36:F36"/>
    <mergeCell ref="G36:I36"/>
    <mergeCell ref="B30:F30"/>
    <mergeCell ref="G30:I30"/>
    <mergeCell ref="B31:F31"/>
    <mergeCell ref="G31:I31"/>
    <mergeCell ref="B32:F32"/>
    <mergeCell ref="G32:I32"/>
    <mergeCell ref="B27:F27"/>
    <mergeCell ref="G27:I27"/>
    <mergeCell ref="B28:F28"/>
    <mergeCell ref="G28:I28"/>
    <mergeCell ref="B29:F29"/>
    <mergeCell ref="G29:I29"/>
    <mergeCell ref="B24:F24"/>
    <mergeCell ref="G24:I24"/>
    <mergeCell ref="B25:F25"/>
    <mergeCell ref="G25:I25"/>
    <mergeCell ref="B26:F26"/>
    <mergeCell ref="G26:I26"/>
    <mergeCell ref="B21:F21"/>
    <mergeCell ref="G21:I21"/>
    <mergeCell ref="B22:F22"/>
    <mergeCell ref="G22:I22"/>
    <mergeCell ref="B23:F23"/>
    <mergeCell ref="G23:I23"/>
    <mergeCell ref="B19:F19"/>
    <mergeCell ref="G19:I19"/>
    <mergeCell ref="B20:F20"/>
    <mergeCell ref="G20:I20"/>
    <mergeCell ref="B14:I14"/>
    <mergeCell ref="B16:J16"/>
    <mergeCell ref="B17:F17"/>
    <mergeCell ref="G17:I17"/>
    <mergeCell ref="B18:F18"/>
    <mergeCell ref="G18:I18"/>
    <mergeCell ref="B8:I8"/>
    <mergeCell ref="B9:I9"/>
    <mergeCell ref="B10:I10"/>
    <mergeCell ref="B11:I11"/>
    <mergeCell ref="B12:I12"/>
    <mergeCell ref="B13:I13"/>
    <mergeCell ref="C2:J2"/>
    <mergeCell ref="C3:J3"/>
    <mergeCell ref="C4:J4"/>
    <mergeCell ref="B7:I7"/>
    <mergeCell ref="B6:H6"/>
    <mergeCell ref="I5:J5"/>
    <mergeCell ref="I6:J6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86"/>
  <sheetViews>
    <sheetView topLeftCell="A13" zoomScaleNormal="100" workbookViewId="0">
      <selection activeCell="J20" sqref="J20:J42"/>
    </sheetView>
  </sheetViews>
  <sheetFormatPr defaultRowHeight="15" x14ac:dyDescent="0.25"/>
  <cols>
    <col min="1" max="1" width="0.7109375" customWidth="1"/>
    <col min="2" max="2" width="3.7109375" style="2" customWidth="1"/>
    <col min="3" max="4" width="9" style="2" customWidth="1"/>
    <col min="5" max="5" width="9.140625" style="2" customWidth="1"/>
    <col min="6" max="6" width="9" style="2" customWidth="1"/>
    <col min="7" max="7" width="2.42578125" style="2" customWidth="1"/>
    <col min="8" max="8" width="2" style="2" customWidth="1"/>
    <col min="9" max="9" width="31.7109375" style="2" customWidth="1"/>
    <col min="10" max="10" width="24.85546875" style="2" customWidth="1"/>
    <col min="11" max="11" width="22.7109375" customWidth="1"/>
  </cols>
  <sheetData>
    <row r="1" spans="2:10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0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0" ht="20.25" x14ac:dyDescent="0.3">
      <c r="B3" s="263" t="s">
        <v>177</v>
      </c>
      <c r="C3" s="263"/>
      <c r="D3" s="263"/>
      <c r="E3" s="263"/>
      <c r="F3" s="263"/>
      <c r="G3" s="263"/>
      <c r="H3" s="263"/>
      <c r="I3" s="263"/>
      <c r="J3" s="263"/>
    </row>
    <row r="4" spans="2:10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0" ht="16.5" x14ac:dyDescent="0.25">
      <c r="B5" s="264" t="s">
        <v>81</v>
      </c>
      <c r="C5" s="264"/>
      <c r="D5" s="264"/>
      <c r="E5" s="264"/>
      <c r="F5" s="264"/>
      <c r="G5" s="264"/>
      <c r="H5" s="264"/>
      <c r="I5" s="43">
        <f>'OUT 2021'!J74</f>
        <v>11502782.41</v>
      </c>
      <c r="J5" s="42"/>
    </row>
    <row r="6" spans="2:10" ht="18" customHeight="1" thickBot="1" x14ac:dyDescent="0.35">
      <c r="B6" s="324" t="s">
        <v>148</v>
      </c>
      <c r="C6" s="324"/>
      <c r="D6" s="324"/>
      <c r="E6" s="324"/>
      <c r="F6" s="324"/>
      <c r="G6" s="324"/>
      <c r="H6" s="324"/>
      <c r="I6" s="87">
        <f>J86</f>
        <v>11923353.67</v>
      </c>
      <c r="J6" s="62"/>
    </row>
    <row r="7" spans="2:10" x14ac:dyDescent="0.25">
      <c r="B7" s="270" t="s">
        <v>3</v>
      </c>
      <c r="C7" s="271"/>
      <c r="D7" s="271"/>
      <c r="E7" s="271"/>
      <c r="F7" s="271"/>
      <c r="G7" s="271"/>
      <c r="H7" s="271"/>
      <c r="I7" s="271"/>
      <c r="J7" s="4" t="s">
        <v>12</v>
      </c>
    </row>
    <row r="8" spans="2:10" x14ac:dyDescent="0.25">
      <c r="B8" s="266" t="s">
        <v>61</v>
      </c>
      <c r="C8" s="267"/>
      <c r="D8" s="267"/>
      <c r="E8" s="267"/>
      <c r="F8" s="267"/>
      <c r="G8" s="267"/>
      <c r="H8" s="267"/>
      <c r="I8" s="267"/>
      <c r="J8" s="49">
        <f>'OUT 2021'!J42</f>
        <v>2233478.75</v>
      </c>
    </row>
    <row r="9" spans="2:10" x14ac:dyDescent="0.25">
      <c r="B9" s="266" t="s">
        <v>62</v>
      </c>
      <c r="C9" s="267"/>
      <c r="D9" s="267"/>
      <c r="E9" s="267"/>
      <c r="F9" s="267"/>
      <c r="G9" s="267"/>
      <c r="H9" s="267"/>
      <c r="I9" s="267"/>
      <c r="J9" s="49">
        <v>257905.06</v>
      </c>
    </row>
    <row r="10" spans="2:10" x14ac:dyDescent="0.25">
      <c r="B10" s="266" t="s">
        <v>4</v>
      </c>
      <c r="C10" s="267"/>
      <c r="D10" s="267"/>
      <c r="E10" s="267"/>
      <c r="F10" s="267"/>
      <c r="G10" s="267"/>
      <c r="H10" s="267"/>
      <c r="I10" s="267"/>
      <c r="J10" s="49">
        <v>2152.46</v>
      </c>
    </row>
    <row r="11" spans="2:10" x14ac:dyDescent="0.25">
      <c r="B11" s="266" t="s">
        <v>5</v>
      </c>
      <c r="C11" s="267"/>
      <c r="D11" s="267"/>
      <c r="E11" s="267"/>
      <c r="F11" s="267"/>
      <c r="G11" s="267"/>
      <c r="H11" s="267"/>
      <c r="I11" s="267"/>
      <c r="J11" s="49">
        <v>19359.22</v>
      </c>
    </row>
    <row r="12" spans="2:10" ht="15.75" x14ac:dyDescent="0.25">
      <c r="B12" s="266" t="s">
        <v>6</v>
      </c>
      <c r="C12" s="267"/>
      <c r="D12" s="267"/>
      <c r="E12" s="267"/>
      <c r="F12" s="267"/>
      <c r="G12" s="267"/>
      <c r="H12" s="267"/>
      <c r="I12" s="267"/>
      <c r="J12" s="65">
        <v>55326.86</v>
      </c>
    </row>
    <row r="13" spans="2:10" x14ac:dyDescent="0.25">
      <c r="B13" s="266" t="s">
        <v>7</v>
      </c>
      <c r="C13" s="267"/>
      <c r="D13" s="267"/>
      <c r="E13" s="267"/>
      <c r="F13" s="267"/>
      <c r="G13" s="267"/>
      <c r="H13" s="267"/>
      <c r="I13" s="267"/>
      <c r="J13" s="88">
        <v>574.75</v>
      </c>
    </row>
    <row r="14" spans="2:10" ht="15.75" thickBot="1" x14ac:dyDescent="0.3">
      <c r="B14" s="268" t="s">
        <v>8</v>
      </c>
      <c r="C14" s="269"/>
      <c r="D14" s="269"/>
      <c r="E14" s="269"/>
      <c r="F14" s="269"/>
      <c r="G14" s="269"/>
      <c r="H14" s="269"/>
      <c r="I14" s="269"/>
      <c r="J14" s="5">
        <v>209901.72</v>
      </c>
    </row>
    <row r="15" spans="2:10" ht="4.5" customHeight="1" thickBot="1" x14ac:dyDescent="0.3"/>
    <row r="16" spans="2:10" ht="14.1" customHeight="1" x14ac:dyDescent="0.25">
      <c r="B16" s="340" t="s">
        <v>9</v>
      </c>
      <c r="C16" s="341"/>
      <c r="D16" s="341"/>
      <c r="E16" s="341"/>
      <c r="F16" s="341"/>
      <c r="G16" s="341"/>
      <c r="H16" s="341"/>
      <c r="I16" s="341"/>
      <c r="J16" s="342"/>
    </row>
    <row r="17" spans="2:10" ht="14.1" customHeight="1" x14ac:dyDescent="0.25">
      <c r="B17" s="344" t="s">
        <v>10</v>
      </c>
      <c r="C17" s="339"/>
      <c r="D17" s="339"/>
      <c r="E17" s="339"/>
      <c r="F17" s="339"/>
      <c r="G17" s="339" t="s">
        <v>11</v>
      </c>
      <c r="H17" s="339"/>
      <c r="I17" s="339"/>
      <c r="J17" s="79" t="s">
        <v>12</v>
      </c>
    </row>
    <row r="18" spans="2:10" ht="14.1" customHeight="1" x14ac:dyDescent="0.25">
      <c r="B18" s="343" t="s">
        <v>13</v>
      </c>
      <c r="C18" s="334"/>
      <c r="D18" s="334"/>
      <c r="E18" s="334"/>
      <c r="F18" s="334"/>
      <c r="G18" s="338">
        <v>44500</v>
      </c>
      <c r="H18" s="338"/>
      <c r="I18" s="338"/>
      <c r="J18" s="80">
        <v>166543.72</v>
      </c>
    </row>
    <row r="19" spans="2:10" ht="14.1" customHeight="1" x14ac:dyDescent="0.25">
      <c r="B19" s="327" t="s">
        <v>14</v>
      </c>
      <c r="C19" s="328"/>
      <c r="D19" s="328"/>
      <c r="E19" s="328"/>
      <c r="F19" s="328"/>
      <c r="G19" s="334" t="s">
        <v>45</v>
      </c>
      <c r="H19" s="334"/>
      <c r="I19" s="334"/>
      <c r="J19" s="81">
        <v>785.9</v>
      </c>
    </row>
    <row r="20" spans="2:10" ht="14.1" customHeight="1" x14ac:dyDescent="0.25">
      <c r="B20" s="327" t="s">
        <v>15</v>
      </c>
      <c r="C20" s="328"/>
      <c r="D20" s="328"/>
      <c r="E20" s="328"/>
      <c r="F20" s="328"/>
      <c r="G20" s="334" t="s">
        <v>46</v>
      </c>
      <c r="H20" s="334"/>
      <c r="I20" s="334"/>
      <c r="J20" s="82">
        <v>5680.1</v>
      </c>
    </row>
    <row r="21" spans="2:10" ht="14.1" customHeight="1" x14ac:dyDescent="0.25">
      <c r="B21" s="327" t="s">
        <v>51</v>
      </c>
      <c r="C21" s="328"/>
      <c r="D21" s="328"/>
      <c r="E21" s="328"/>
      <c r="F21" s="328"/>
      <c r="G21" s="334" t="s">
        <v>122</v>
      </c>
      <c r="H21" s="334"/>
      <c r="I21" s="334"/>
      <c r="J21" s="82">
        <v>1500</v>
      </c>
    </row>
    <row r="22" spans="2:10" ht="14.1" customHeight="1" x14ac:dyDescent="0.25">
      <c r="B22" s="327" t="s">
        <v>53</v>
      </c>
      <c r="C22" s="328"/>
      <c r="D22" s="328"/>
      <c r="E22" s="328"/>
      <c r="F22" s="328"/>
      <c r="G22" s="334" t="s">
        <v>54</v>
      </c>
      <c r="H22" s="334"/>
      <c r="I22" s="334"/>
      <c r="J22" s="82">
        <v>200</v>
      </c>
    </row>
    <row r="23" spans="2:10" ht="14.1" customHeight="1" x14ac:dyDescent="0.25">
      <c r="B23" s="327" t="s">
        <v>55</v>
      </c>
      <c r="C23" s="328"/>
      <c r="D23" s="328"/>
      <c r="E23" s="328"/>
      <c r="F23" s="328"/>
      <c r="G23" s="334" t="s">
        <v>56</v>
      </c>
      <c r="H23" s="334"/>
      <c r="I23" s="334"/>
      <c r="J23" s="82">
        <v>153.22999999999999</v>
      </c>
    </row>
    <row r="24" spans="2:10" ht="14.1" customHeight="1" x14ac:dyDescent="0.25">
      <c r="B24" s="327" t="s">
        <v>57</v>
      </c>
      <c r="C24" s="328"/>
      <c r="D24" s="328"/>
      <c r="E24" s="328"/>
      <c r="F24" s="328"/>
      <c r="G24" s="334" t="s">
        <v>121</v>
      </c>
      <c r="H24" s="334"/>
      <c r="I24" s="334"/>
      <c r="J24" s="82">
        <v>350</v>
      </c>
    </row>
    <row r="25" spans="2:10" ht="14.1" customHeight="1" x14ac:dyDescent="0.25">
      <c r="B25" s="327" t="s">
        <v>141</v>
      </c>
      <c r="C25" s="328"/>
      <c r="D25" s="328"/>
      <c r="E25" s="328"/>
      <c r="F25" s="328"/>
      <c r="G25" s="334" t="s">
        <v>63</v>
      </c>
      <c r="H25" s="334"/>
      <c r="I25" s="334"/>
      <c r="J25" s="82">
        <v>363.67</v>
      </c>
    </row>
    <row r="26" spans="2:10" ht="14.1" customHeight="1" x14ac:dyDescent="0.25">
      <c r="B26" s="335" t="s">
        <v>130</v>
      </c>
      <c r="C26" s="336"/>
      <c r="D26" s="336"/>
      <c r="E26" s="336"/>
      <c r="F26" s="337"/>
      <c r="G26" s="348" t="s">
        <v>131</v>
      </c>
      <c r="H26" s="349"/>
      <c r="I26" s="350"/>
      <c r="J26" s="82">
        <v>5200</v>
      </c>
    </row>
    <row r="27" spans="2:10" ht="14.1" customHeight="1" x14ac:dyDescent="0.25">
      <c r="B27" s="335" t="s">
        <v>132</v>
      </c>
      <c r="C27" s="336"/>
      <c r="D27" s="336"/>
      <c r="E27" s="336"/>
      <c r="F27" s="337"/>
      <c r="G27" s="348" t="s">
        <v>142</v>
      </c>
      <c r="H27" s="349"/>
      <c r="I27" s="350"/>
      <c r="J27" s="82">
        <v>2336</v>
      </c>
    </row>
    <row r="28" spans="2:10" ht="14.1" customHeight="1" x14ac:dyDescent="0.25">
      <c r="B28" s="335" t="s">
        <v>109</v>
      </c>
      <c r="C28" s="336"/>
      <c r="D28" s="336"/>
      <c r="E28" s="336"/>
      <c r="F28" s="337"/>
      <c r="G28" s="348" t="s">
        <v>133</v>
      </c>
      <c r="H28" s="349"/>
      <c r="I28" s="350"/>
      <c r="J28" s="82">
        <v>1200</v>
      </c>
    </row>
    <row r="29" spans="2:10" ht="14.1" customHeight="1" x14ac:dyDescent="0.25">
      <c r="B29" s="335" t="s">
        <v>106</v>
      </c>
      <c r="C29" s="336"/>
      <c r="D29" s="336"/>
      <c r="E29" s="336"/>
      <c r="F29" s="337"/>
      <c r="G29" s="348" t="s">
        <v>133</v>
      </c>
      <c r="H29" s="349"/>
      <c r="I29" s="350"/>
      <c r="J29" s="82">
        <v>1200</v>
      </c>
    </row>
    <row r="30" spans="2:10" ht="14.1" customHeight="1" x14ac:dyDescent="0.25">
      <c r="B30" s="335" t="s">
        <v>108</v>
      </c>
      <c r="C30" s="336"/>
      <c r="D30" s="336"/>
      <c r="E30" s="336"/>
      <c r="F30" s="337"/>
      <c r="G30" s="348" t="s">
        <v>133</v>
      </c>
      <c r="H30" s="349"/>
      <c r="I30" s="350"/>
      <c r="J30" s="82">
        <v>1200</v>
      </c>
    </row>
    <row r="31" spans="2:10" ht="14.1" customHeight="1" x14ac:dyDescent="0.25">
      <c r="B31" s="335" t="s">
        <v>134</v>
      </c>
      <c r="C31" s="336"/>
      <c r="D31" s="336"/>
      <c r="E31" s="336"/>
      <c r="F31" s="337"/>
      <c r="G31" s="348" t="s">
        <v>133</v>
      </c>
      <c r="H31" s="349"/>
      <c r="I31" s="350"/>
      <c r="J31" s="82">
        <v>1200</v>
      </c>
    </row>
    <row r="32" spans="2:10" ht="14.1" customHeight="1" x14ac:dyDescent="0.25">
      <c r="B32" s="335" t="s">
        <v>135</v>
      </c>
      <c r="C32" s="336"/>
      <c r="D32" s="336"/>
      <c r="E32" s="336"/>
      <c r="F32" s="337"/>
      <c r="G32" s="348" t="s">
        <v>133</v>
      </c>
      <c r="H32" s="349"/>
      <c r="I32" s="350"/>
      <c r="J32" s="82">
        <v>1200</v>
      </c>
    </row>
    <row r="33" spans="2:10" ht="14.1" customHeight="1" x14ac:dyDescent="0.25">
      <c r="B33" s="335" t="s">
        <v>136</v>
      </c>
      <c r="C33" s="336"/>
      <c r="D33" s="336"/>
      <c r="E33" s="336"/>
      <c r="F33" s="337"/>
      <c r="G33" s="348" t="s">
        <v>133</v>
      </c>
      <c r="H33" s="349"/>
      <c r="I33" s="350"/>
      <c r="J33" s="82">
        <v>1200</v>
      </c>
    </row>
    <row r="34" spans="2:10" ht="14.1" customHeight="1" x14ac:dyDescent="0.25">
      <c r="B34" s="335" t="s">
        <v>137</v>
      </c>
      <c r="C34" s="336"/>
      <c r="D34" s="336"/>
      <c r="E34" s="336"/>
      <c r="F34" s="337"/>
      <c r="G34" s="348" t="s">
        <v>133</v>
      </c>
      <c r="H34" s="349"/>
      <c r="I34" s="350"/>
      <c r="J34" s="82">
        <v>1200</v>
      </c>
    </row>
    <row r="35" spans="2:10" ht="14.1" customHeight="1" x14ac:dyDescent="0.25">
      <c r="B35" s="335" t="s">
        <v>116</v>
      </c>
      <c r="C35" s="336"/>
      <c r="D35" s="336"/>
      <c r="E35" s="336"/>
      <c r="F35" s="337"/>
      <c r="G35" s="348" t="s">
        <v>133</v>
      </c>
      <c r="H35" s="349"/>
      <c r="I35" s="350"/>
      <c r="J35" s="82">
        <v>1200</v>
      </c>
    </row>
    <row r="36" spans="2:10" ht="14.1" customHeight="1" x14ac:dyDescent="0.25">
      <c r="B36" s="335" t="s">
        <v>138</v>
      </c>
      <c r="C36" s="336"/>
      <c r="D36" s="336"/>
      <c r="E36" s="336"/>
      <c r="F36" s="337"/>
      <c r="G36" s="348" t="s">
        <v>133</v>
      </c>
      <c r="H36" s="349"/>
      <c r="I36" s="350"/>
      <c r="J36" s="82">
        <v>1200</v>
      </c>
    </row>
    <row r="37" spans="2:10" ht="14.1" customHeight="1" x14ac:dyDescent="0.25">
      <c r="B37" s="335" t="s">
        <v>139</v>
      </c>
      <c r="C37" s="336"/>
      <c r="D37" s="336"/>
      <c r="E37" s="336"/>
      <c r="F37" s="337"/>
      <c r="G37" s="334" t="s">
        <v>149</v>
      </c>
      <c r="H37" s="334"/>
      <c r="I37" s="334"/>
      <c r="J37" s="82">
        <v>650</v>
      </c>
    </row>
    <row r="38" spans="2:10" ht="14.1" customHeight="1" x14ac:dyDescent="0.25">
      <c r="B38" s="335" t="s">
        <v>147</v>
      </c>
      <c r="C38" s="336"/>
      <c r="D38" s="336"/>
      <c r="E38" s="336"/>
      <c r="F38" s="337"/>
      <c r="G38" s="334" t="s">
        <v>140</v>
      </c>
      <c r="H38" s="334"/>
      <c r="I38" s="334"/>
      <c r="J38" s="82">
        <v>90</v>
      </c>
    </row>
    <row r="39" spans="2:10" ht="14.1" customHeight="1" x14ac:dyDescent="0.25">
      <c r="B39" s="327" t="s">
        <v>16</v>
      </c>
      <c r="C39" s="328"/>
      <c r="D39" s="328"/>
      <c r="E39" s="328"/>
      <c r="F39" s="328"/>
      <c r="G39" s="334" t="s">
        <v>47</v>
      </c>
      <c r="H39" s="334"/>
      <c r="I39" s="334"/>
      <c r="J39" s="82">
        <v>1100</v>
      </c>
    </row>
    <row r="40" spans="2:10" ht="14.1" customHeight="1" x14ac:dyDescent="0.25">
      <c r="B40" s="327" t="s">
        <v>17</v>
      </c>
      <c r="C40" s="328"/>
      <c r="D40" s="328"/>
      <c r="E40" s="328"/>
      <c r="F40" s="328"/>
      <c r="G40" s="334" t="s">
        <v>48</v>
      </c>
      <c r="H40" s="334"/>
      <c r="I40" s="334"/>
      <c r="J40" s="82">
        <v>1100</v>
      </c>
    </row>
    <row r="41" spans="2:10" ht="14.1" customHeight="1" x14ac:dyDescent="0.25">
      <c r="B41" s="327" t="s">
        <v>18</v>
      </c>
      <c r="C41" s="328"/>
      <c r="D41" s="328"/>
      <c r="E41" s="328"/>
      <c r="F41" s="328"/>
      <c r="G41" s="334" t="s">
        <v>49</v>
      </c>
      <c r="H41" s="334"/>
      <c r="I41" s="334"/>
      <c r="J41" s="82">
        <v>1959.8</v>
      </c>
    </row>
    <row r="42" spans="2:10" ht="14.1" customHeight="1" x14ac:dyDescent="0.25">
      <c r="B42" s="327" t="s">
        <v>19</v>
      </c>
      <c r="C42" s="328"/>
      <c r="D42" s="328"/>
      <c r="E42" s="328"/>
      <c r="F42" s="328"/>
      <c r="G42" s="334" t="s">
        <v>49</v>
      </c>
      <c r="H42" s="334"/>
      <c r="I42" s="334"/>
      <c r="J42" s="82">
        <v>3020.46</v>
      </c>
    </row>
    <row r="43" spans="2:10" ht="14.1" customHeight="1" x14ac:dyDescent="0.25">
      <c r="B43" s="327" t="s">
        <v>20</v>
      </c>
      <c r="C43" s="328"/>
      <c r="D43" s="328"/>
      <c r="E43" s="328"/>
      <c r="F43" s="328"/>
      <c r="G43" s="334" t="s">
        <v>50</v>
      </c>
      <c r="H43" s="334"/>
      <c r="I43" s="334"/>
      <c r="J43" s="94">
        <v>176.85</v>
      </c>
    </row>
    <row r="44" spans="2:10" ht="14.1" customHeight="1" thickBot="1" x14ac:dyDescent="0.3">
      <c r="B44" s="345" t="s">
        <v>58</v>
      </c>
      <c r="C44" s="346"/>
      <c r="D44" s="346"/>
      <c r="E44" s="346"/>
      <c r="F44" s="346"/>
      <c r="G44" s="346"/>
      <c r="H44" s="346"/>
      <c r="I44" s="347"/>
      <c r="J44" s="83">
        <f>SUM(J20:J43)</f>
        <v>34680.11</v>
      </c>
    </row>
    <row r="45" spans="2:10" ht="3.75" customHeight="1" thickBot="1" x14ac:dyDescent="0.3"/>
    <row r="46" spans="2:10" ht="14.1" customHeight="1" x14ac:dyDescent="0.25">
      <c r="B46" s="270" t="s">
        <v>94</v>
      </c>
      <c r="C46" s="271"/>
      <c r="D46" s="271"/>
      <c r="E46" s="271"/>
      <c r="F46" s="271"/>
      <c r="G46" s="271" t="s">
        <v>22</v>
      </c>
      <c r="H46" s="271"/>
      <c r="I46" s="272"/>
      <c r="J46" s="12"/>
    </row>
    <row r="47" spans="2:10" ht="14.1" customHeight="1" x14ac:dyDescent="0.25">
      <c r="B47" s="275" t="s">
        <v>23</v>
      </c>
      <c r="C47" s="276"/>
      <c r="D47" s="276"/>
      <c r="E47" s="276"/>
      <c r="F47" s="276"/>
      <c r="G47" s="276" t="s">
        <v>25</v>
      </c>
      <c r="H47" s="276"/>
      <c r="I47" s="285"/>
      <c r="J47" s="78">
        <f>J71-'OUT 2021'!J59</f>
        <v>154464.73000000045</v>
      </c>
    </row>
    <row r="48" spans="2:10" ht="14.1" customHeight="1" thickBot="1" x14ac:dyDescent="0.3">
      <c r="B48" s="301" t="s">
        <v>24</v>
      </c>
      <c r="C48" s="302"/>
      <c r="D48" s="302"/>
      <c r="E48" s="302"/>
      <c r="F48" s="302"/>
      <c r="G48" s="302" t="s">
        <v>26</v>
      </c>
      <c r="H48" s="302"/>
      <c r="I48" s="303"/>
      <c r="J48" s="14">
        <v>0</v>
      </c>
    </row>
    <row r="49" spans="2:11" ht="3.75" customHeight="1" thickBot="1" x14ac:dyDescent="0.3"/>
    <row r="50" spans="2:11" ht="14.1" customHeight="1" x14ac:dyDescent="0.25">
      <c r="B50" s="304" t="s">
        <v>27</v>
      </c>
      <c r="C50" s="305"/>
      <c r="D50" s="305"/>
      <c r="E50" s="305"/>
      <c r="F50" s="305"/>
      <c r="G50" s="305"/>
      <c r="H50" s="305"/>
      <c r="I50" s="306"/>
      <c r="J50" s="4" t="s">
        <v>12</v>
      </c>
    </row>
    <row r="51" spans="2:11" ht="14.1" customHeight="1" x14ac:dyDescent="0.25">
      <c r="B51" s="291" t="s">
        <v>28</v>
      </c>
      <c r="C51" s="292"/>
      <c r="D51" s="292"/>
      <c r="E51" s="292"/>
      <c r="F51" s="292"/>
      <c r="G51" s="292"/>
      <c r="H51" s="292"/>
      <c r="I51" s="293"/>
      <c r="J51" s="6">
        <f>J77</f>
        <v>132586.51</v>
      </c>
    </row>
    <row r="52" spans="2:11" ht="14.1" customHeight="1" x14ac:dyDescent="0.25">
      <c r="B52" s="291" t="s">
        <v>29</v>
      </c>
      <c r="C52" s="292"/>
      <c r="D52" s="292"/>
      <c r="E52" s="292"/>
      <c r="F52" s="292"/>
      <c r="G52" s="292"/>
      <c r="H52" s="292"/>
      <c r="I52" s="293"/>
      <c r="J52" s="6">
        <f>J71</f>
        <v>9254287.6699999999</v>
      </c>
    </row>
    <row r="53" spans="2:11" ht="14.1" customHeight="1" x14ac:dyDescent="0.25">
      <c r="B53" s="291" t="s">
        <v>30</v>
      </c>
      <c r="C53" s="292"/>
      <c r="D53" s="292"/>
      <c r="E53" s="292"/>
      <c r="F53" s="292"/>
      <c r="G53" s="292"/>
      <c r="H53" s="292"/>
      <c r="I53" s="293"/>
      <c r="J53" s="6">
        <f>J74</f>
        <v>2533479.4900000002</v>
      </c>
    </row>
    <row r="54" spans="2:11" ht="14.1" customHeight="1" x14ac:dyDescent="0.25">
      <c r="B54" s="291" t="s">
        <v>31</v>
      </c>
      <c r="C54" s="292"/>
      <c r="D54" s="292"/>
      <c r="E54" s="292"/>
      <c r="F54" s="292"/>
      <c r="G54" s="292"/>
      <c r="H54" s="292"/>
      <c r="I54" s="293"/>
      <c r="J54" s="6">
        <f>J83</f>
        <v>3000</v>
      </c>
    </row>
    <row r="55" spans="2:11" ht="14.1" customHeight="1" x14ac:dyDescent="0.25">
      <c r="B55" s="291" t="s">
        <v>32</v>
      </c>
      <c r="C55" s="292"/>
      <c r="D55" s="292"/>
      <c r="E55" s="292"/>
      <c r="F55" s="292"/>
      <c r="G55" s="292"/>
      <c r="H55" s="292"/>
      <c r="I55" s="293"/>
      <c r="J55" s="6">
        <f>J82</f>
        <v>0</v>
      </c>
    </row>
    <row r="56" spans="2:11" ht="19.5" customHeight="1" thickBot="1" x14ac:dyDescent="0.3">
      <c r="B56" s="329" t="s">
        <v>33</v>
      </c>
      <c r="C56" s="330"/>
      <c r="D56" s="330"/>
      <c r="E56" s="330"/>
      <c r="F56" s="330"/>
      <c r="G56" s="330"/>
      <c r="H56" s="330"/>
      <c r="I56" s="331"/>
      <c r="J56" s="93">
        <f>SUM(J51:J55)</f>
        <v>11923353.67</v>
      </c>
    </row>
    <row r="57" spans="2:11" ht="10.5" customHeight="1" thickBot="1" x14ac:dyDescent="0.3"/>
    <row r="58" spans="2:11" ht="19.5" thickBot="1" x14ac:dyDescent="0.35">
      <c r="B58" s="332" t="s">
        <v>153</v>
      </c>
      <c r="C58" s="332"/>
      <c r="D58" s="332"/>
      <c r="E58" s="332"/>
      <c r="F58" s="332"/>
      <c r="G58" s="332"/>
      <c r="H58" s="332"/>
      <c r="I58" s="332"/>
      <c r="J58" s="74">
        <f>K71+K74+K77</f>
        <v>210577.49000000002</v>
      </c>
    </row>
    <row r="59" spans="2:11" x14ac:dyDescent="0.25">
      <c r="C59" s="15"/>
      <c r="D59" s="15"/>
      <c r="E59" s="15"/>
      <c r="F59" s="15"/>
      <c r="G59" s="15"/>
      <c r="H59" s="15"/>
      <c r="I59" s="15"/>
      <c r="J59" s="15"/>
    </row>
    <row r="60" spans="2:11" x14ac:dyDescent="0.25">
      <c r="C60" s="15"/>
      <c r="D60" s="15"/>
      <c r="E60" s="15"/>
      <c r="F60" s="15"/>
      <c r="G60" s="15"/>
      <c r="H60" s="15"/>
      <c r="I60" s="15"/>
      <c r="J60" s="15"/>
    </row>
    <row r="61" spans="2:11" x14ac:dyDescent="0.25">
      <c r="B61" s="261" t="s">
        <v>69</v>
      </c>
      <c r="C61" s="261"/>
      <c r="D61" s="261"/>
      <c r="E61" s="261"/>
      <c r="F61" s="261"/>
      <c r="G61" s="261"/>
      <c r="H61" s="261"/>
      <c r="I61" s="261"/>
      <c r="J61" s="261"/>
    </row>
    <row r="62" spans="2:11" ht="16.5" thickBot="1" x14ac:dyDescent="0.3">
      <c r="C62" s="16"/>
      <c r="D62" s="16"/>
      <c r="K62" s="45" t="s">
        <v>124</v>
      </c>
    </row>
    <row r="63" spans="2:11" ht="15.75" x14ac:dyDescent="0.25">
      <c r="B63" s="25">
        <v>1</v>
      </c>
      <c r="C63" s="297" t="s">
        <v>66</v>
      </c>
      <c r="D63" s="297"/>
      <c r="E63" s="297"/>
      <c r="F63" s="298" t="s">
        <v>34</v>
      </c>
      <c r="G63" s="299"/>
      <c r="H63" s="299"/>
      <c r="I63" s="300"/>
      <c r="J63" s="21">
        <v>840455.94</v>
      </c>
      <c r="K63" s="59">
        <v>27944.52</v>
      </c>
    </row>
    <row r="64" spans="2:11" ht="15.75" x14ac:dyDescent="0.25">
      <c r="B64" s="9">
        <v>2</v>
      </c>
      <c r="C64" s="307" t="s">
        <v>66</v>
      </c>
      <c r="D64" s="307"/>
      <c r="E64" s="307"/>
      <c r="F64" s="308" t="s">
        <v>35</v>
      </c>
      <c r="G64" s="309"/>
      <c r="H64" s="309"/>
      <c r="I64" s="310"/>
      <c r="J64" s="17">
        <v>884793.22</v>
      </c>
      <c r="K64" s="59">
        <v>36912.36</v>
      </c>
    </row>
    <row r="65" spans="2:11" ht="15.75" x14ac:dyDescent="0.25">
      <c r="B65" s="9">
        <v>3</v>
      </c>
      <c r="C65" s="307" t="s">
        <v>66</v>
      </c>
      <c r="D65" s="307"/>
      <c r="E65" s="307"/>
      <c r="F65" s="308" t="s">
        <v>36</v>
      </c>
      <c r="G65" s="309"/>
      <c r="H65" s="309"/>
      <c r="I65" s="310"/>
      <c r="J65" s="17">
        <v>1446202.4</v>
      </c>
      <c r="K65" s="59">
        <v>34118.46</v>
      </c>
    </row>
    <row r="66" spans="2:11" ht="15.75" x14ac:dyDescent="0.25">
      <c r="B66" s="9">
        <v>4</v>
      </c>
      <c r="C66" s="307" t="s">
        <v>66</v>
      </c>
      <c r="D66" s="307"/>
      <c r="E66" s="307"/>
      <c r="F66" s="308" t="s">
        <v>37</v>
      </c>
      <c r="G66" s="309"/>
      <c r="H66" s="309"/>
      <c r="I66" s="310"/>
      <c r="J66" s="17">
        <v>1102065.6000000001</v>
      </c>
      <c r="K66" s="59">
        <v>8530.31</v>
      </c>
    </row>
    <row r="67" spans="2:11" ht="15.75" x14ac:dyDescent="0.25">
      <c r="B67" s="9">
        <v>5</v>
      </c>
      <c r="C67" s="307" t="s">
        <v>66</v>
      </c>
      <c r="D67" s="307"/>
      <c r="E67" s="307"/>
      <c r="F67" s="308" t="s">
        <v>38</v>
      </c>
      <c r="G67" s="309"/>
      <c r="H67" s="309"/>
      <c r="I67" s="310"/>
      <c r="J67" s="17">
        <v>681248.89</v>
      </c>
      <c r="K67" s="59">
        <v>16406.98</v>
      </c>
    </row>
    <row r="68" spans="2:11" ht="15.75" x14ac:dyDescent="0.25">
      <c r="B68" s="9">
        <v>6</v>
      </c>
      <c r="C68" s="307" t="s">
        <v>66</v>
      </c>
      <c r="D68" s="307"/>
      <c r="E68" s="307"/>
      <c r="F68" s="308" t="s">
        <v>39</v>
      </c>
      <c r="G68" s="309"/>
      <c r="H68" s="309"/>
      <c r="I68" s="310"/>
      <c r="J68" s="17">
        <v>1653119.38</v>
      </c>
      <c r="K68" s="59">
        <v>10224.61</v>
      </c>
    </row>
    <row r="69" spans="2:11" ht="15.75" x14ac:dyDescent="0.25">
      <c r="B69" s="9">
        <v>7</v>
      </c>
      <c r="C69" s="307" t="s">
        <v>66</v>
      </c>
      <c r="D69" s="307"/>
      <c r="E69" s="307"/>
      <c r="F69" s="308" t="s">
        <v>40</v>
      </c>
      <c r="G69" s="309"/>
      <c r="H69" s="309"/>
      <c r="I69" s="310"/>
      <c r="J69" s="17">
        <v>2061508.14</v>
      </c>
      <c r="K69" s="59">
        <v>18508.29</v>
      </c>
    </row>
    <row r="70" spans="2:11" ht="15.75" x14ac:dyDescent="0.25">
      <c r="B70" s="9">
        <v>8</v>
      </c>
      <c r="C70" s="307" t="s">
        <v>66</v>
      </c>
      <c r="D70" s="307"/>
      <c r="E70" s="307"/>
      <c r="F70" s="308" t="s">
        <v>41</v>
      </c>
      <c r="G70" s="309"/>
      <c r="H70" s="309"/>
      <c r="I70" s="310"/>
      <c r="J70" s="17">
        <v>584894.1</v>
      </c>
      <c r="K70" s="59">
        <v>1819.2</v>
      </c>
    </row>
    <row r="71" spans="2:11" ht="15.75" x14ac:dyDescent="0.25">
      <c r="B71" s="311" t="s">
        <v>58</v>
      </c>
      <c r="C71" s="312"/>
      <c r="D71" s="312"/>
      <c r="E71" s="312"/>
      <c r="F71" s="312"/>
      <c r="G71" s="312"/>
      <c r="H71" s="312"/>
      <c r="I71" s="313"/>
      <c r="J71" s="23">
        <f>SUM(J63:J70)</f>
        <v>9254287.6699999999</v>
      </c>
      <c r="K71" s="46">
        <f>SUM(K63:K70)</f>
        <v>154464.73000000001</v>
      </c>
    </row>
    <row r="72" spans="2:11" ht="15.75" x14ac:dyDescent="0.25">
      <c r="B72" s="9">
        <v>9</v>
      </c>
      <c r="C72" s="276" t="s">
        <v>67</v>
      </c>
      <c r="D72" s="276"/>
      <c r="E72" s="276"/>
      <c r="F72" s="308" t="s">
        <v>44</v>
      </c>
      <c r="G72" s="309"/>
      <c r="H72" s="309"/>
      <c r="I72" s="310"/>
      <c r="J72" s="17">
        <v>1514281.57</v>
      </c>
      <c r="K72" s="59">
        <v>50363.88</v>
      </c>
    </row>
    <row r="73" spans="2:11" ht="15.75" x14ac:dyDescent="0.25">
      <c r="B73" s="9">
        <v>10</v>
      </c>
      <c r="C73" s="276" t="s">
        <v>67</v>
      </c>
      <c r="D73" s="276"/>
      <c r="E73" s="276"/>
      <c r="F73" s="308" t="s">
        <v>43</v>
      </c>
      <c r="G73" s="309"/>
      <c r="H73" s="309"/>
      <c r="I73" s="310"/>
      <c r="J73" s="17">
        <v>1019197.92</v>
      </c>
      <c r="K73" s="59">
        <v>4962.9799999999996</v>
      </c>
    </row>
    <row r="74" spans="2:11" ht="15.75" x14ac:dyDescent="0.25">
      <c r="B74" s="311" t="s">
        <v>58</v>
      </c>
      <c r="C74" s="312"/>
      <c r="D74" s="312"/>
      <c r="E74" s="312"/>
      <c r="F74" s="312"/>
      <c r="G74" s="312"/>
      <c r="H74" s="312"/>
      <c r="I74" s="313"/>
      <c r="J74" s="23">
        <f>SUM(J72:J73)</f>
        <v>2533479.4900000002</v>
      </c>
      <c r="K74" s="46">
        <f>SUM(K72:K73)</f>
        <v>55326.86</v>
      </c>
    </row>
    <row r="75" spans="2:11" ht="15.75" x14ac:dyDescent="0.25">
      <c r="B75" s="9">
        <v>11</v>
      </c>
      <c r="C75" s="276" t="s">
        <v>68</v>
      </c>
      <c r="D75" s="276"/>
      <c r="E75" s="276"/>
      <c r="F75" s="308" t="s">
        <v>59</v>
      </c>
      <c r="G75" s="309"/>
      <c r="H75" s="309"/>
      <c r="I75" s="310"/>
      <c r="J75" s="17">
        <v>10054.280000000001</v>
      </c>
      <c r="K75" s="59">
        <v>63</v>
      </c>
    </row>
    <row r="76" spans="2:11" ht="15.75" x14ac:dyDescent="0.25">
      <c r="B76" s="9">
        <v>12</v>
      </c>
      <c r="C76" s="276" t="s">
        <v>68</v>
      </c>
      <c r="D76" s="276"/>
      <c r="E76" s="276"/>
      <c r="F76" s="276" t="s">
        <v>60</v>
      </c>
      <c r="G76" s="276"/>
      <c r="H76" s="276"/>
      <c r="I76" s="276"/>
      <c r="J76" s="17">
        <v>122532.23</v>
      </c>
      <c r="K76" s="59">
        <v>722.9</v>
      </c>
    </row>
    <row r="77" spans="2:11" ht="16.5" thickBot="1" x14ac:dyDescent="0.3">
      <c r="B77" s="314" t="s">
        <v>58</v>
      </c>
      <c r="C77" s="315"/>
      <c r="D77" s="315"/>
      <c r="E77" s="315"/>
      <c r="F77" s="315"/>
      <c r="G77" s="315"/>
      <c r="H77" s="315"/>
      <c r="I77" s="315"/>
      <c r="J77" s="24">
        <f>SUM(J75:J76)</f>
        <v>132586.51</v>
      </c>
      <c r="K77" s="46">
        <f>SUM(K75:K76)</f>
        <v>785.9</v>
      </c>
    </row>
    <row r="78" spans="2:11" ht="15.75" thickBot="1" x14ac:dyDescent="0.3">
      <c r="B78" s="322" t="s">
        <v>70</v>
      </c>
      <c r="C78" s="322"/>
      <c r="D78" s="322"/>
      <c r="E78" s="322"/>
      <c r="F78" s="322"/>
      <c r="G78" s="322"/>
      <c r="H78" s="322"/>
      <c r="I78" s="322"/>
      <c r="J78" s="322"/>
      <c r="K78" s="1" t="s">
        <v>58</v>
      </c>
    </row>
    <row r="79" spans="2:11" ht="17.25" x14ac:dyDescent="0.3">
      <c r="B79" s="25">
        <v>1</v>
      </c>
      <c r="C79" s="297" t="s">
        <v>66</v>
      </c>
      <c r="D79" s="297"/>
      <c r="E79" s="297"/>
      <c r="F79" s="323" t="s">
        <v>42</v>
      </c>
      <c r="G79" s="323"/>
      <c r="H79" s="323"/>
      <c r="I79" s="323"/>
      <c r="J79" s="18">
        <v>0</v>
      </c>
      <c r="K79" s="47">
        <f>K71+K74+K77</f>
        <v>210577.49000000002</v>
      </c>
    </row>
    <row r="80" spans="2:11" x14ac:dyDescent="0.25">
      <c r="B80" s="9">
        <v>2</v>
      </c>
      <c r="C80" s="276" t="s">
        <v>67</v>
      </c>
      <c r="D80" s="276"/>
      <c r="E80" s="276"/>
      <c r="F80" s="276" t="s">
        <v>42</v>
      </c>
      <c r="G80" s="276"/>
      <c r="H80" s="276"/>
      <c r="I80" s="276"/>
      <c r="J80" s="19">
        <v>0</v>
      </c>
    </row>
    <row r="81" spans="2:10" x14ac:dyDescent="0.25">
      <c r="B81" s="9">
        <v>3</v>
      </c>
      <c r="C81" s="276" t="s">
        <v>68</v>
      </c>
      <c r="D81" s="276"/>
      <c r="E81" s="276"/>
      <c r="F81" s="276" t="s">
        <v>42</v>
      </c>
      <c r="G81" s="276"/>
      <c r="H81" s="276"/>
      <c r="I81" s="276"/>
      <c r="J81" s="19">
        <v>0</v>
      </c>
    </row>
    <row r="82" spans="2:10" x14ac:dyDescent="0.25">
      <c r="B82" s="26">
        <v>4</v>
      </c>
      <c r="C82" s="308" t="s">
        <v>73</v>
      </c>
      <c r="D82" s="309"/>
      <c r="E82" s="310"/>
      <c r="F82" s="276" t="s">
        <v>42</v>
      </c>
      <c r="G82" s="276"/>
      <c r="H82" s="276"/>
      <c r="I82" s="276"/>
      <c r="J82" s="19">
        <v>0</v>
      </c>
    </row>
    <row r="83" spans="2:10" ht="15.75" thickBot="1" x14ac:dyDescent="0.3">
      <c r="B83" s="10">
        <v>5</v>
      </c>
      <c r="C83" s="316" t="s">
        <v>71</v>
      </c>
      <c r="D83" s="316"/>
      <c r="E83" s="316"/>
      <c r="F83" s="302" t="s">
        <v>42</v>
      </c>
      <c r="G83" s="302"/>
      <c r="H83" s="302"/>
      <c r="I83" s="302"/>
      <c r="J83" s="20">
        <v>3000</v>
      </c>
    </row>
    <row r="84" spans="2:10" ht="15.75" thickBot="1" x14ac:dyDescent="0.3"/>
    <row r="85" spans="2:10" x14ac:dyDescent="0.25">
      <c r="B85" s="317" t="s">
        <v>72</v>
      </c>
      <c r="C85" s="318"/>
      <c r="D85" s="318"/>
      <c r="E85" s="318"/>
      <c r="F85" s="318"/>
      <c r="G85" s="318"/>
      <c r="H85" s="318"/>
      <c r="I85" s="318"/>
      <c r="J85" s="319"/>
    </row>
    <row r="86" spans="2:10" ht="17.25" thickBot="1" x14ac:dyDescent="0.3">
      <c r="B86" s="320" t="s">
        <v>58</v>
      </c>
      <c r="C86" s="321"/>
      <c r="D86" s="321"/>
      <c r="E86" s="321"/>
      <c r="F86" s="321"/>
      <c r="G86" s="321"/>
      <c r="H86" s="321"/>
      <c r="I86" s="321"/>
      <c r="J86" s="22">
        <f>J71+J74+J77+J79+J80+J81+J83+J82</f>
        <v>11923353.67</v>
      </c>
    </row>
  </sheetData>
  <mergeCells count="125">
    <mergeCell ref="B6:H6"/>
    <mergeCell ref="B33:F33"/>
    <mergeCell ref="B34:F34"/>
    <mergeCell ref="B35:F35"/>
    <mergeCell ref="G33:I33"/>
    <mergeCell ref="G34:I34"/>
    <mergeCell ref="G35:I35"/>
    <mergeCell ref="B36:F36"/>
    <mergeCell ref="G36:I36"/>
    <mergeCell ref="B27:F27"/>
    <mergeCell ref="G27:I27"/>
    <mergeCell ref="B26:F26"/>
    <mergeCell ref="B28:F28"/>
    <mergeCell ref="B29:F29"/>
    <mergeCell ref="B30:F30"/>
    <mergeCell ref="B31:F31"/>
    <mergeCell ref="B32:F32"/>
    <mergeCell ref="G26:I26"/>
    <mergeCell ref="G28:I28"/>
    <mergeCell ref="G29:I29"/>
    <mergeCell ref="G30:I30"/>
    <mergeCell ref="G31:I31"/>
    <mergeCell ref="G32:I32"/>
    <mergeCell ref="G25:I25"/>
    <mergeCell ref="B1:J1"/>
    <mergeCell ref="B2:J2"/>
    <mergeCell ref="B3:J3"/>
    <mergeCell ref="B4:J4"/>
    <mergeCell ref="B5:H5"/>
    <mergeCell ref="B71:I71"/>
    <mergeCell ref="B74:I74"/>
    <mergeCell ref="B77:I77"/>
    <mergeCell ref="B86:I86"/>
    <mergeCell ref="B85:J85"/>
    <mergeCell ref="C82:E82"/>
    <mergeCell ref="F82:I82"/>
    <mergeCell ref="C76:E76"/>
    <mergeCell ref="F64:I64"/>
    <mergeCell ref="F76:I76"/>
    <mergeCell ref="F75:I75"/>
    <mergeCell ref="F73:I73"/>
    <mergeCell ref="F72:I72"/>
    <mergeCell ref="C64:E64"/>
    <mergeCell ref="C75:E75"/>
    <mergeCell ref="C73:E73"/>
    <mergeCell ref="C72:E72"/>
    <mergeCell ref="C70:E70"/>
    <mergeCell ref="C69:E69"/>
    <mergeCell ref="C68:E68"/>
    <mergeCell ref="C67:E67"/>
    <mergeCell ref="C66:E66"/>
    <mergeCell ref="C65:E65"/>
    <mergeCell ref="B50:I50"/>
    <mergeCell ref="B51:I51"/>
    <mergeCell ref="B53:I53"/>
    <mergeCell ref="B52:I52"/>
    <mergeCell ref="B56:I56"/>
    <mergeCell ref="B55:I55"/>
    <mergeCell ref="B54:I54"/>
    <mergeCell ref="B61:J61"/>
    <mergeCell ref="C63:E63"/>
    <mergeCell ref="F63:I63"/>
    <mergeCell ref="B58:I58"/>
    <mergeCell ref="B47:F47"/>
    <mergeCell ref="B44:I44"/>
    <mergeCell ref="G43:I43"/>
    <mergeCell ref="G42:I42"/>
    <mergeCell ref="G41:I41"/>
    <mergeCell ref="G40:I40"/>
    <mergeCell ref="G39:I39"/>
    <mergeCell ref="G38:I38"/>
    <mergeCell ref="G37:I37"/>
    <mergeCell ref="B7:I7"/>
    <mergeCell ref="G23:I23"/>
    <mergeCell ref="B14:I14"/>
    <mergeCell ref="B13:I13"/>
    <mergeCell ref="B12:I12"/>
    <mergeCell ref="B11:I11"/>
    <mergeCell ref="G22:I22"/>
    <mergeCell ref="G21:I21"/>
    <mergeCell ref="G20:I20"/>
    <mergeCell ref="G19:I19"/>
    <mergeCell ref="G18:I18"/>
    <mergeCell ref="G17:I17"/>
    <mergeCell ref="B16:J16"/>
    <mergeCell ref="B23:F23"/>
    <mergeCell ref="B22:F22"/>
    <mergeCell ref="B21:F21"/>
    <mergeCell ref="B20:F20"/>
    <mergeCell ref="B19:F19"/>
    <mergeCell ref="B18:F18"/>
    <mergeCell ref="B17:F17"/>
    <mergeCell ref="C81:E81"/>
    <mergeCell ref="F81:I81"/>
    <mergeCell ref="C83:E83"/>
    <mergeCell ref="F83:I83"/>
    <mergeCell ref="B78:J78"/>
    <mergeCell ref="C79:E79"/>
    <mergeCell ref="F79:I79"/>
    <mergeCell ref="C80:E80"/>
    <mergeCell ref="F80:I80"/>
    <mergeCell ref="F70:I70"/>
    <mergeCell ref="F69:I69"/>
    <mergeCell ref="F67:I67"/>
    <mergeCell ref="F66:I66"/>
    <mergeCell ref="F65:I65"/>
    <mergeCell ref="F68:I68"/>
    <mergeCell ref="B10:I10"/>
    <mergeCell ref="B9:I9"/>
    <mergeCell ref="B8:I8"/>
    <mergeCell ref="B48:F48"/>
    <mergeCell ref="G46:I46"/>
    <mergeCell ref="G47:I47"/>
    <mergeCell ref="G48:I48"/>
    <mergeCell ref="B25:F25"/>
    <mergeCell ref="G24:I24"/>
    <mergeCell ref="B24:F24"/>
    <mergeCell ref="B43:F43"/>
    <mergeCell ref="B42:F42"/>
    <mergeCell ref="B41:F41"/>
    <mergeCell ref="B39:F39"/>
    <mergeCell ref="B38:F38"/>
    <mergeCell ref="B37:F37"/>
    <mergeCell ref="B40:F40"/>
    <mergeCell ref="B46:F46"/>
  </mergeCells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76"/>
  <sheetViews>
    <sheetView workbookViewId="0">
      <selection activeCell="G25" sqref="G25:I25"/>
    </sheetView>
  </sheetViews>
  <sheetFormatPr defaultRowHeight="15" x14ac:dyDescent="0.25"/>
  <cols>
    <col min="1" max="1" width="0.7109375" customWidth="1"/>
    <col min="2" max="2" width="3.7109375" customWidth="1"/>
    <col min="3" max="4" width="9" customWidth="1"/>
    <col min="6" max="6" width="9" customWidth="1"/>
    <col min="7" max="7" width="2.42578125" customWidth="1"/>
    <col min="8" max="8" width="2" customWidth="1"/>
    <col min="9" max="9" width="31.7109375" customWidth="1"/>
    <col min="10" max="10" width="25" customWidth="1"/>
    <col min="11" max="11" width="22.7109375" customWidth="1"/>
    <col min="13" max="13" width="15.7109375" customWidth="1"/>
  </cols>
  <sheetData>
    <row r="1" spans="2:10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0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0" ht="20.25" x14ac:dyDescent="0.3">
      <c r="B3" s="263" t="s">
        <v>178</v>
      </c>
      <c r="C3" s="263"/>
      <c r="D3" s="263"/>
      <c r="E3" s="263"/>
      <c r="F3" s="263"/>
      <c r="G3" s="263"/>
      <c r="H3" s="263"/>
      <c r="I3" s="263"/>
      <c r="J3" s="263"/>
    </row>
    <row r="4" spans="2:10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0" ht="16.5" x14ac:dyDescent="0.25">
      <c r="B5" s="351" t="s">
        <v>81</v>
      </c>
      <c r="C5" s="351"/>
      <c r="D5" s="351"/>
      <c r="E5" s="351"/>
      <c r="F5" s="351"/>
      <c r="G5" s="351"/>
      <c r="H5" s="351"/>
      <c r="I5" s="353">
        <f>'NOV 2021'!J86</f>
        <v>11923353.67</v>
      </c>
      <c r="J5" s="353"/>
    </row>
    <row r="6" spans="2:10" ht="18" customHeight="1" thickBot="1" x14ac:dyDescent="0.35">
      <c r="B6" s="352" t="s">
        <v>148</v>
      </c>
      <c r="C6" s="352"/>
      <c r="D6" s="352"/>
      <c r="E6" s="352"/>
      <c r="F6" s="352"/>
      <c r="G6" s="352"/>
      <c r="H6" s="352"/>
      <c r="I6" s="354">
        <f>J76</f>
        <v>12449944.130000001</v>
      </c>
      <c r="J6" s="354"/>
    </row>
    <row r="7" spans="2:10" x14ac:dyDescent="0.25">
      <c r="B7" s="270" t="s">
        <v>3</v>
      </c>
      <c r="C7" s="271"/>
      <c r="D7" s="271"/>
      <c r="E7" s="271"/>
      <c r="F7" s="271"/>
      <c r="G7" s="271"/>
      <c r="H7" s="271"/>
      <c r="I7" s="271"/>
      <c r="J7" s="4" t="s">
        <v>12</v>
      </c>
    </row>
    <row r="8" spans="2:10" x14ac:dyDescent="0.25">
      <c r="B8" s="266" t="s">
        <v>82</v>
      </c>
      <c r="C8" s="267"/>
      <c r="D8" s="267"/>
      <c r="E8" s="267"/>
      <c r="F8" s="267"/>
      <c r="G8" s="267"/>
      <c r="H8" s="267"/>
      <c r="I8" s="267"/>
      <c r="J8" s="49">
        <f>'NOV 2021'!J74</f>
        <v>2533479.4900000002</v>
      </c>
    </row>
    <row r="9" spans="2:10" x14ac:dyDescent="0.25">
      <c r="B9" s="266" t="s">
        <v>62</v>
      </c>
      <c r="C9" s="267"/>
      <c r="D9" s="267"/>
      <c r="E9" s="267"/>
      <c r="F9" s="267"/>
      <c r="G9" s="267"/>
      <c r="H9" s="267"/>
      <c r="I9" s="267"/>
      <c r="J9" s="49">
        <v>278470.03000000003</v>
      </c>
    </row>
    <row r="10" spans="2:10" x14ac:dyDescent="0.25">
      <c r="B10" s="266" t="s">
        <v>4</v>
      </c>
      <c r="C10" s="267"/>
      <c r="D10" s="267"/>
      <c r="E10" s="267"/>
      <c r="F10" s="267"/>
      <c r="G10" s="267"/>
      <c r="H10" s="267"/>
      <c r="I10" s="267"/>
      <c r="J10" s="49">
        <v>2152.46</v>
      </c>
    </row>
    <row r="11" spans="2:10" x14ac:dyDescent="0.25">
      <c r="B11" s="266" t="s">
        <v>5</v>
      </c>
      <c r="C11" s="267"/>
      <c r="D11" s="267"/>
      <c r="E11" s="267"/>
      <c r="F11" s="267"/>
      <c r="G11" s="267"/>
      <c r="H11" s="267"/>
      <c r="I11" s="267"/>
      <c r="J11" s="49">
        <v>19440.310000000001</v>
      </c>
    </row>
    <row r="12" spans="2:10" ht="15.75" x14ac:dyDescent="0.25">
      <c r="B12" s="266" t="s">
        <v>6</v>
      </c>
      <c r="C12" s="267"/>
      <c r="D12" s="267"/>
      <c r="E12" s="267"/>
      <c r="F12" s="267"/>
      <c r="G12" s="267"/>
      <c r="H12" s="267"/>
      <c r="I12" s="267"/>
      <c r="J12" s="65">
        <v>11136.55</v>
      </c>
    </row>
    <row r="13" spans="2:10" x14ac:dyDescent="0.25">
      <c r="B13" s="266" t="s">
        <v>7</v>
      </c>
      <c r="C13" s="267"/>
      <c r="D13" s="267"/>
      <c r="E13" s="267"/>
      <c r="F13" s="267"/>
      <c r="G13" s="267"/>
      <c r="H13" s="267"/>
      <c r="I13" s="267"/>
      <c r="J13" s="88">
        <v>574.75</v>
      </c>
    </row>
    <row r="14" spans="2:10" ht="15.75" thickBot="1" x14ac:dyDescent="0.3">
      <c r="B14" s="268" t="s">
        <v>8</v>
      </c>
      <c r="C14" s="269"/>
      <c r="D14" s="269"/>
      <c r="E14" s="269"/>
      <c r="F14" s="269"/>
      <c r="G14" s="269"/>
      <c r="H14" s="269"/>
      <c r="I14" s="269"/>
      <c r="J14" s="5">
        <v>213262.94</v>
      </c>
    </row>
    <row r="15" spans="2:10" ht="15.75" thickBot="1" x14ac:dyDescent="0.3">
      <c r="C15" s="2"/>
      <c r="D15" s="2"/>
      <c r="E15" s="2"/>
      <c r="F15" s="2"/>
      <c r="G15" s="2"/>
      <c r="H15" s="2"/>
      <c r="I15" s="2"/>
      <c r="J15" s="2"/>
    </row>
    <row r="16" spans="2:10" x14ac:dyDescent="0.25">
      <c r="B16" s="270" t="s">
        <v>9</v>
      </c>
      <c r="C16" s="271"/>
      <c r="D16" s="271"/>
      <c r="E16" s="271"/>
      <c r="F16" s="271"/>
      <c r="G16" s="271"/>
      <c r="H16" s="271"/>
      <c r="I16" s="271"/>
      <c r="J16" s="272"/>
    </row>
    <row r="17" spans="2:10" x14ac:dyDescent="0.25">
      <c r="B17" s="273" t="s">
        <v>10</v>
      </c>
      <c r="C17" s="274"/>
      <c r="D17" s="274"/>
      <c r="E17" s="274"/>
      <c r="F17" s="274"/>
      <c r="G17" s="274" t="s">
        <v>11</v>
      </c>
      <c r="H17" s="274"/>
      <c r="I17" s="274"/>
      <c r="J17" s="8" t="s">
        <v>12</v>
      </c>
    </row>
    <row r="18" spans="2:10" x14ac:dyDescent="0.25">
      <c r="B18" s="266" t="s">
        <v>13</v>
      </c>
      <c r="C18" s="267"/>
      <c r="D18" s="267"/>
      <c r="E18" s="267"/>
      <c r="F18" s="267"/>
      <c r="G18" s="355">
        <v>44530</v>
      </c>
      <c r="H18" s="355"/>
      <c r="I18" s="355"/>
      <c r="J18" s="48">
        <f>'NOV 2021'!J77</f>
        <v>132586.51</v>
      </c>
    </row>
    <row r="19" spans="2:10" ht="15.75" x14ac:dyDescent="0.25">
      <c r="B19" s="266" t="s">
        <v>14</v>
      </c>
      <c r="C19" s="267"/>
      <c r="D19" s="267"/>
      <c r="E19" s="267"/>
      <c r="F19" s="267"/>
      <c r="G19" s="276" t="s">
        <v>45</v>
      </c>
      <c r="H19" s="276"/>
      <c r="I19" s="276"/>
      <c r="J19" s="66">
        <f>K67</f>
        <v>846.17000000000007</v>
      </c>
    </row>
    <row r="20" spans="2:10" x14ac:dyDescent="0.25">
      <c r="B20" s="266" t="s">
        <v>15</v>
      </c>
      <c r="C20" s="267"/>
      <c r="D20" s="267"/>
      <c r="E20" s="267"/>
      <c r="F20" s="267"/>
      <c r="G20" s="276" t="s">
        <v>46</v>
      </c>
      <c r="H20" s="276"/>
      <c r="I20" s="276"/>
      <c r="J20" s="61">
        <v>5680.1</v>
      </c>
    </row>
    <row r="21" spans="2:10" x14ac:dyDescent="0.25">
      <c r="B21" s="266" t="s">
        <v>53</v>
      </c>
      <c r="C21" s="267"/>
      <c r="D21" s="267"/>
      <c r="E21" s="267"/>
      <c r="F21" s="267"/>
      <c r="G21" s="276" t="s">
        <v>54</v>
      </c>
      <c r="H21" s="276"/>
      <c r="I21" s="276"/>
      <c r="J21" s="61">
        <v>200</v>
      </c>
    </row>
    <row r="22" spans="2:10" x14ac:dyDescent="0.25">
      <c r="B22" s="266" t="s">
        <v>55</v>
      </c>
      <c r="C22" s="267"/>
      <c r="D22" s="267"/>
      <c r="E22" s="267"/>
      <c r="F22" s="267"/>
      <c r="G22" s="276" t="s">
        <v>56</v>
      </c>
      <c r="H22" s="276"/>
      <c r="I22" s="276"/>
      <c r="J22" s="61">
        <v>150</v>
      </c>
    </row>
    <row r="23" spans="2:10" x14ac:dyDescent="0.25">
      <c r="B23" s="266" t="s">
        <v>57</v>
      </c>
      <c r="C23" s="267"/>
      <c r="D23" s="267"/>
      <c r="E23" s="267"/>
      <c r="F23" s="267"/>
      <c r="G23" s="276" t="s">
        <v>121</v>
      </c>
      <c r="H23" s="276"/>
      <c r="I23" s="276"/>
      <c r="J23" s="61">
        <v>350</v>
      </c>
    </row>
    <row r="24" spans="2:10" x14ac:dyDescent="0.25">
      <c r="B24" s="266" t="s">
        <v>65</v>
      </c>
      <c r="C24" s="267"/>
      <c r="D24" s="267"/>
      <c r="E24" s="267"/>
      <c r="F24" s="267"/>
      <c r="G24" s="276" t="s">
        <v>63</v>
      </c>
      <c r="H24" s="276"/>
      <c r="I24" s="276"/>
      <c r="J24" s="61">
        <v>208.69</v>
      </c>
    </row>
    <row r="25" spans="2:10" x14ac:dyDescent="0.25">
      <c r="B25" s="266" t="s">
        <v>120</v>
      </c>
      <c r="C25" s="267"/>
      <c r="D25" s="267"/>
      <c r="E25" s="267"/>
      <c r="F25" s="267"/>
      <c r="G25" s="276" t="s">
        <v>143</v>
      </c>
      <c r="H25" s="276"/>
      <c r="I25" s="276"/>
      <c r="J25" s="61">
        <v>1250</v>
      </c>
    </row>
    <row r="26" spans="2:10" x14ac:dyDescent="0.25">
      <c r="B26" s="266" t="s">
        <v>18</v>
      </c>
      <c r="C26" s="267"/>
      <c r="D26" s="267"/>
      <c r="E26" s="267"/>
      <c r="F26" s="267"/>
      <c r="G26" s="276" t="s">
        <v>144</v>
      </c>
      <c r="H26" s="276"/>
      <c r="I26" s="276"/>
      <c r="J26" s="61">
        <v>489.95</v>
      </c>
    </row>
    <row r="27" spans="2:10" x14ac:dyDescent="0.25">
      <c r="B27" s="266" t="s">
        <v>145</v>
      </c>
      <c r="C27" s="267"/>
      <c r="D27" s="267"/>
      <c r="E27" s="267"/>
      <c r="F27" s="267"/>
      <c r="G27" s="276" t="s">
        <v>144</v>
      </c>
      <c r="H27" s="276"/>
      <c r="I27" s="276"/>
      <c r="J27" s="61">
        <v>755.11</v>
      </c>
    </row>
    <row r="28" spans="2:10" x14ac:dyDescent="0.25">
      <c r="B28" s="291" t="s">
        <v>147</v>
      </c>
      <c r="C28" s="292"/>
      <c r="D28" s="292"/>
      <c r="E28" s="292"/>
      <c r="F28" s="293"/>
      <c r="G28" s="276" t="s">
        <v>140</v>
      </c>
      <c r="H28" s="276"/>
      <c r="I28" s="276"/>
      <c r="J28" s="61">
        <v>170</v>
      </c>
    </row>
    <row r="29" spans="2:10" x14ac:dyDescent="0.25">
      <c r="B29" s="266" t="s">
        <v>16</v>
      </c>
      <c r="C29" s="267"/>
      <c r="D29" s="267"/>
      <c r="E29" s="267"/>
      <c r="F29" s="267"/>
      <c r="G29" s="276" t="s">
        <v>47</v>
      </c>
      <c r="H29" s="276"/>
      <c r="I29" s="276"/>
      <c r="J29" s="61">
        <v>1100</v>
      </c>
    </row>
    <row r="30" spans="2:10" x14ac:dyDescent="0.25">
      <c r="B30" s="266" t="s">
        <v>17</v>
      </c>
      <c r="C30" s="267"/>
      <c r="D30" s="267"/>
      <c r="E30" s="267"/>
      <c r="F30" s="267"/>
      <c r="G30" s="276" t="s">
        <v>48</v>
      </c>
      <c r="H30" s="276"/>
      <c r="I30" s="276"/>
      <c r="J30" s="61">
        <v>1100</v>
      </c>
    </row>
    <row r="31" spans="2:10" x14ac:dyDescent="0.25">
      <c r="B31" s="266" t="s">
        <v>18</v>
      </c>
      <c r="C31" s="267"/>
      <c r="D31" s="267"/>
      <c r="E31" s="267"/>
      <c r="F31" s="267"/>
      <c r="G31" s="276" t="s">
        <v>49</v>
      </c>
      <c r="H31" s="276"/>
      <c r="I31" s="276"/>
      <c r="J31" s="61">
        <v>1959.8</v>
      </c>
    </row>
    <row r="32" spans="2:10" x14ac:dyDescent="0.25">
      <c r="B32" s="266" t="s">
        <v>146</v>
      </c>
      <c r="C32" s="267"/>
      <c r="D32" s="267"/>
      <c r="E32" s="267"/>
      <c r="F32" s="267"/>
      <c r="G32" s="276" t="s">
        <v>49</v>
      </c>
      <c r="H32" s="276"/>
      <c r="I32" s="276"/>
      <c r="J32" s="61">
        <v>3020.46</v>
      </c>
    </row>
    <row r="33" spans="2:13" x14ac:dyDescent="0.25">
      <c r="B33" s="266" t="s">
        <v>20</v>
      </c>
      <c r="C33" s="267"/>
      <c r="D33" s="267"/>
      <c r="E33" s="267"/>
      <c r="F33" s="267"/>
      <c r="G33" s="276" t="s">
        <v>50</v>
      </c>
      <c r="H33" s="276"/>
      <c r="I33" s="276"/>
      <c r="J33" s="7">
        <v>73.150000000000006</v>
      </c>
    </row>
    <row r="34" spans="2:13" ht="15.75" thickBot="1" x14ac:dyDescent="0.3">
      <c r="B34" s="301" t="s">
        <v>58</v>
      </c>
      <c r="C34" s="302"/>
      <c r="D34" s="302"/>
      <c r="E34" s="302"/>
      <c r="F34" s="302"/>
      <c r="G34" s="302"/>
      <c r="H34" s="302"/>
      <c r="I34" s="302"/>
      <c r="J34" s="11">
        <f>SUM(J20:J33)</f>
        <v>16507.260000000002</v>
      </c>
    </row>
    <row r="35" spans="2:13" ht="15.75" thickBot="1" x14ac:dyDescent="0.3">
      <c r="C35" s="2"/>
      <c r="D35" s="2"/>
      <c r="E35" s="2"/>
      <c r="F35" s="2"/>
      <c r="G35" s="2"/>
      <c r="H35" s="2"/>
      <c r="I35" s="2"/>
      <c r="J35" s="2"/>
    </row>
    <row r="36" spans="2:13" x14ac:dyDescent="0.25">
      <c r="B36" s="270" t="s">
        <v>95</v>
      </c>
      <c r="C36" s="271"/>
      <c r="D36" s="271"/>
      <c r="E36" s="271"/>
      <c r="F36" s="271"/>
      <c r="G36" s="271" t="s">
        <v>22</v>
      </c>
      <c r="H36" s="271"/>
      <c r="I36" s="272"/>
      <c r="J36" s="12">
        <f>'NOV 2021'!J71</f>
        <v>9254287.6699999999</v>
      </c>
    </row>
    <row r="37" spans="2:13" ht="15.75" x14ac:dyDescent="0.25">
      <c r="B37" s="275" t="s">
        <v>23</v>
      </c>
      <c r="C37" s="276"/>
      <c r="D37" s="276"/>
      <c r="E37" s="276"/>
      <c r="F37" s="276"/>
      <c r="G37" s="276" t="s">
        <v>25</v>
      </c>
      <c r="H37" s="276"/>
      <c r="I37" s="285"/>
      <c r="J37" s="78">
        <f>K61</f>
        <v>67655.009999999995</v>
      </c>
    </row>
    <row r="38" spans="2:13" ht="15.75" thickBot="1" x14ac:dyDescent="0.3">
      <c r="B38" s="301" t="s">
        <v>24</v>
      </c>
      <c r="C38" s="302"/>
      <c r="D38" s="302"/>
      <c r="E38" s="302"/>
      <c r="F38" s="302"/>
      <c r="G38" s="302" t="s">
        <v>26</v>
      </c>
      <c r="H38" s="302"/>
      <c r="I38" s="303"/>
      <c r="J38" s="14">
        <v>0</v>
      </c>
      <c r="M38" s="44"/>
    </row>
    <row r="39" spans="2:13" ht="15.75" thickBot="1" x14ac:dyDescent="0.3">
      <c r="C39" s="2"/>
      <c r="D39" s="2"/>
      <c r="E39" s="2"/>
      <c r="F39" s="2"/>
      <c r="G39" s="2"/>
      <c r="H39" s="2"/>
      <c r="I39" s="2"/>
      <c r="J39" s="2"/>
    </row>
    <row r="40" spans="2:13" x14ac:dyDescent="0.25">
      <c r="B40" s="304" t="s">
        <v>27</v>
      </c>
      <c r="C40" s="305"/>
      <c r="D40" s="305"/>
      <c r="E40" s="305"/>
      <c r="F40" s="305"/>
      <c r="G40" s="305"/>
      <c r="H40" s="305"/>
      <c r="I40" s="306"/>
      <c r="J40" s="4" t="s">
        <v>12</v>
      </c>
    </row>
    <row r="41" spans="2:13" x14ac:dyDescent="0.25">
      <c r="B41" s="291" t="s">
        <v>28</v>
      </c>
      <c r="C41" s="292"/>
      <c r="D41" s="292"/>
      <c r="E41" s="292"/>
      <c r="F41" s="292"/>
      <c r="G41" s="292"/>
      <c r="H41" s="292"/>
      <c r="I41" s="293"/>
      <c r="J41" s="6">
        <f>J67</f>
        <v>116925.42</v>
      </c>
    </row>
    <row r="42" spans="2:13" x14ac:dyDescent="0.25">
      <c r="B42" s="291" t="s">
        <v>29</v>
      </c>
      <c r="C42" s="292"/>
      <c r="D42" s="292"/>
      <c r="E42" s="292"/>
      <c r="F42" s="292"/>
      <c r="G42" s="292"/>
      <c r="H42" s="292"/>
      <c r="I42" s="293"/>
      <c r="J42" s="6">
        <f>J61</f>
        <v>9315893.1800000016</v>
      </c>
    </row>
    <row r="43" spans="2:13" x14ac:dyDescent="0.25">
      <c r="B43" s="291" t="s">
        <v>30</v>
      </c>
      <c r="C43" s="292"/>
      <c r="D43" s="292"/>
      <c r="E43" s="292"/>
      <c r="F43" s="292"/>
      <c r="G43" s="292"/>
      <c r="H43" s="292"/>
      <c r="I43" s="293"/>
      <c r="J43" s="6">
        <f>J64</f>
        <v>3014125.53</v>
      </c>
    </row>
    <row r="44" spans="2:13" x14ac:dyDescent="0.25">
      <c r="B44" s="291" t="s">
        <v>31</v>
      </c>
      <c r="C44" s="292"/>
      <c r="D44" s="292"/>
      <c r="E44" s="292"/>
      <c r="F44" s="292"/>
      <c r="G44" s="292"/>
      <c r="H44" s="292"/>
      <c r="I44" s="293"/>
      <c r="J44" s="6">
        <f>J73</f>
        <v>3000</v>
      </c>
    </row>
    <row r="45" spans="2:13" x14ac:dyDescent="0.25">
      <c r="B45" s="291" t="s">
        <v>32</v>
      </c>
      <c r="C45" s="292"/>
      <c r="D45" s="292"/>
      <c r="E45" s="292"/>
      <c r="F45" s="292"/>
      <c r="G45" s="292"/>
      <c r="H45" s="292"/>
      <c r="I45" s="293"/>
      <c r="J45" s="6">
        <v>0</v>
      </c>
    </row>
    <row r="46" spans="2:13" ht="18.75" thickBot="1" x14ac:dyDescent="0.3">
      <c r="B46" s="329" t="s">
        <v>33</v>
      </c>
      <c r="C46" s="330"/>
      <c r="D46" s="330"/>
      <c r="E46" s="330"/>
      <c r="F46" s="330"/>
      <c r="G46" s="330"/>
      <c r="H46" s="330"/>
      <c r="I46" s="331"/>
      <c r="J46" s="93">
        <f>SUM(J41:J45)</f>
        <v>12449944.130000001</v>
      </c>
    </row>
    <row r="47" spans="2:13" ht="15.75" thickBot="1" x14ac:dyDescent="0.3"/>
    <row r="48" spans="2:13" ht="19.5" thickBot="1" x14ac:dyDescent="0.35">
      <c r="B48" s="332" t="s">
        <v>153</v>
      </c>
      <c r="C48" s="332"/>
      <c r="D48" s="332"/>
      <c r="E48" s="332"/>
      <c r="F48" s="332"/>
      <c r="G48" s="332"/>
      <c r="H48" s="332"/>
      <c r="I48" s="332"/>
      <c r="J48" s="74">
        <f>K61+K64+K67</f>
        <v>79637.73</v>
      </c>
    </row>
    <row r="49" spans="2:11" ht="66" customHeight="1" x14ac:dyDescent="0.25">
      <c r="C49" s="3"/>
      <c r="D49" s="3"/>
      <c r="E49" s="3"/>
      <c r="F49" s="3"/>
      <c r="G49" s="3"/>
      <c r="H49" s="3"/>
    </row>
    <row r="50" spans="2:11" ht="51.75" customHeight="1" x14ac:dyDescent="0.25">
      <c r="C50" s="1"/>
      <c r="D50" s="1"/>
      <c r="E50" s="1"/>
      <c r="F50" s="1"/>
      <c r="G50" s="1"/>
      <c r="H50" s="1"/>
      <c r="I50" s="1"/>
      <c r="J50" s="1"/>
    </row>
    <row r="51" spans="2:11" x14ac:dyDescent="0.25">
      <c r="B51" s="261" t="s">
        <v>69</v>
      </c>
      <c r="C51" s="261"/>
      <c r="D51" s="261"/>
      <c r="E51" s="261"/>
      <c r="F51" s="261"/>
      <c r="G51" s="261"/>
      <c r="H51" s="261"/>
      <c r="I51" s="261"/>
      <c r="J51" s="261"/>
    </row>
    <row r="52" spans="2:11" ht="16.5" thickBot="1" x14ac:dyDescent="0.3">
      <c r="B52" s="2"/>
      <c r="C52" s="16"/>
      <c r="D52" s="16"/>
      <c r="E52" s="2"/>
      <c r="F52" s="2"/>
      <c r="G52" s="2"/>
      <c r="H52" s="2"/>
      <c r="I52" s="2"/>
      <c r="J52" s="2"/>
      <c r="K52" s="45" t="s">
        <v>124</v>
      </c>
    </row>
    <row r="53" spans="2:11" ht="15.75" x14ac:dyDescent="0.25">
      <c r="B53" s="25">
        <v>1</v>
      </c>
      <c r="C53" s="297" t="s">
        <v>66</v>
      </c>
      <c r="D53" s="297"/>
      <c r="E53" s="297"/>
      <c r="F53" s="298" t="s">
        <v>34</v>
      </c>
      <c r="G53" s="299"/>
      <c r="H53" s="299"/>
      <c r="I53" s="300"/>
      <c r="J53" s="32">
        <v>842215.38</v>
      </c>
      <c r="K53" s="59">
        <v>1759.44</v>
      </c>
    </row>
    <row r="54" spans="2:11" ht="15.75" x14ac:dyDescent="0.25">
      <c r="B54" s="9">
        <v>2</v>
      </c>
      <c r="C54" s="307" t="s">
        <v>66</v>
      </c>
      <c r="D54" s="307"/>
      <c r="E54" s="307"/>
      <c r="F54" s="308" t="s">
        <v>35</v>
      </c>
      <c r="G54" s="309"/>
      <c r="H54" s="309"/>
      <c r="I54" s="310"/>
      <c r="J54" s="28">
        <v>881768.47</v>
      </c>
      <c r="K54" s="59">
        <v>3024.75</v>
      </c>
    </row>
    <row r="55" spans="2:11" ht="15.75" x14ac:dyDescent="0.25">
      <c r="B55" s="9">
        <v>3</v>
      </c>
      <c r="C55" s="307" t="s">
        <v>66</v>
      </c>
      <c r="D55" s="307"/>
      <c r="E55" s="307"/>
      <c r="F55" s="308" t="s">
        <v>36</v>
      </c>
      <c r="G55" s="309"/>
      <c r="H55" s="309"/>
      <c r="I55" s="310"/>
      <c r="J55" s="27">
        <v>1456610.87</v>
      </c>
      <c r="K55" s="59">
        <v>10408.469999999999</v>
      </c>
    </row>
    <row r="56" spans="2:11" ht="15.75" x14ac:dyDescent="0.25">
      <c r="B56" s="9">
        <v>4</v>
      </c>
      <c r="C56" s="307" t="s">
        <v>66</v>
      </c>
      <c r="D56" s="307"/>
      <c r="E56" s="307"/>
      <c r="F56" s="308" t="s">
        <v>37</v>
      </c>
      <c r="G56" s="309"/>
      <c r="H56" s="309"/>
      <c r="I56" s="310"/>
      <c r="J56" s="28">
        <v>1111417.17</v>
      </c>
      <c r="K56" s="59">
        <v>9351.57</v>
      </c>
    </row>
    <row r="57" spans="2:11" ht="15.75" x14ac:dyDescent="0.25">
      <c r="B57" s="9">
        <v>5</v>
      </c>
      <c r="C57" s="307" t="s">
        <v>66</v>
      </c>
      <c r="D57" s="307"/>
      <c r="E57" s="307"/>
      <c r="F57" s="308" t="s">
        <v>38</v>
      </c>
      <c r="G57" s="309"/>
      <c r="H57" s="309"/>
      <c r="I57" s="310"/>
      <c r="J57" s="27">
        <v>686477.03</v>
      </c>
      <c r="K57" s="59">
        <v>5228.1400000000003</v>
      </c>
    </row>
    <row r="58" spans="2:11" ht="15.75" x14ac:dyDescent="0.25">
      <c r="B58" s="9">
        <v>6</v>
      </c>
      <c r="C58" s="307" t="s">
        <v>66</v>
      </c>
      <c r="D58" s="307"/>
      <c r="E58" s="307"/>
      <c r="F58" s="308" t="s">
        <v>39</v>
      </c>
      <c r="G58" s="309"/>
      <c r="H58" s="309"/>
      <c r="I58" s="310"/>
      <c r="J58" s="28">
        <v>1665591.99</v>
      </c>
      <c r="K58" s="59">
        <v>12472.61</v>
      </c>
    </row>
    <row r="59" spans="2:11" ht="15.75" x14ac:dyDescent="0.25">
      <c r="B59" s="9">
        <v>7</v>
      </c>
      <c r="C59" s="307" t="s">
        <v>66</v>
      </c>
      <c r="D59" s="307"/>
      <c r="E59" s="307"/>
      <c r="F59" s="308" t="s">
        <v>40</v>
      </c>
      <c r="G59" s="309"/>
      <c r="H59" s="309"/>
      <c r="I59" s="310"/>
      <c r="J59" s="27">
        <v>2078529.72</v>
      </c>
      <c r="K59" s="59">
        <v>17021.580000000002</v>
      </c>
    </row>
    <row r="60" spans="2:11" ht="15.75" x14ac:dyDescent="0.25">
      <c r="B60" s="9">
        <v>8</v>
      </c>
      <c r="C60" s="307" t="s">
        <v>66</v>
      </c>
      <c r="D60" s="307"/>
      <c r="E60" s="307"/>
      <c r="F60" s="308" t="s">
        <v>41</v>
      </c>
      <c r="G60" s="309"/>
      <c r="H60" s="309"/>
      <c r="I60" s="310"/>
      <c r="J60" s="28">
        <v>593282.55000000005</v>
      </c>
      <c r="K60" s="59">
        <v>8388.4500000000007</v>
      </c>
    </row>
    <row r="61" spans="2:11" ht="15.75" x14ac:dyDescent="0.25">
      <c r="B61" s="311" t="s">
        <v>58</v>
      </c>
      <c r="C61" s="312"/>
      <c r="D61" s="312"/>
      <c r="E61" s="312"/>
      <c r="F61" s="312"/>
      <c r="G61" s="312"/>
      <c r="H61" s="312"/>
      <c r="I61" s="313"/>
      <c r="J61" s="23">
        <f>SUM(J53:J60)</f>
        <v>9315893.1800000016</v>
      </c>
      <c r="K61" s="46">
        <f>SUM(K53:K60)</f>
        <v>67655.009999999995</v>
      </c>
    </row>
    <row r="62" spans="2:11" ht="15.75" x14ac:dyDescent="0.25">
      <c r="B62" s="9">
        <v>9</v>
      </c>
      <c r="C62" s="276" t="s">
        <v>67</v>
      </c>
      <c r="D62" s="276"/>
      <c r="E62" s="276"/>
      <c r="F62" s="308" t="s">
        <v>44</v>
      </c>
      <c r="G62" s="309"/>
      <c r="H62" s="309"/>
      <c r="I62" s="310"/>
      <c r="J62" s="27">
        <v>1517361.39</v>
      </c>
      <c r="K62" s="59">
        <v>3079.82</v>
      </c>
    </row>
    <row r="63" spans="2:11" ht="15.75" x14ac:dyDescent="0.25">
      <c r="B63" s="9">
        <v>10</v>
      </c>
      <c r="C63" s="276" t="s">
        <v>67</v>
      </c>
      <c r="D63" s="276"/>
      <c r="E63" s="276"/>
      <c r="F63" s="308" t="s">
        <v>43</v>
      </c>
      <c r="G63" s="309"/>
      <c r="H63" s="309"/>
      <c r="I63" s="310"/>
      <c r="J63" s="28">
        <v>1496764.14</v>
      </c>
      <c r="K63" s="59">
        <v>8056.73</v>
      </c>
    </row>
    <row r="64" spans="2:11" ht="15.75" x14ac:dyDescent="0.25">
      <c r="B64" s="311" t="s">
        <v>58</v>
      </c>
      <c r="C64" s="312"/>
      <c r="D64" s="312"/>
      <c r="E64" s="312"/>
      <c r="F64" s="312"/>
      <c r="G64" s="312"/>
      <c r="H64" s="312"/>
      <c r="I64" s="313"/>
      <c r="J64" s="23">
        <f>SUM(J62:J63)</f>
        <v>3014125.53</v>
      </c>
      <c r="K64" s="46">
        <f>SUM(K62:K63)</f>
        <v>11136.55</v>
      </c>
    </row>
    <row r="65" spans="2:11" ht="15.75" x14ac:dyDescent="0.25">
      <c r="B65" s="9">
        <v>11</v>
      </c>
      <c r="C65" s="276" t="s">
        <v>68</v>
      </c>
      <c r="D65" s="276"/>
      <c r="E65" s="276"/>
      <c r="F65" s="308" t="s">
        <v>59</v>
      </c>
      <c r="G65" s="309"/>
      <c r="H65" s="309"/>
      <c r="I65" s="310"/>
      <c r="J65" s="29">
        <v>10134.61</v>
      </c>
      <c r="K65" s="59">
        <v>80.33</v>
      </c>
    </row>
    <row r="66" spans="2:11" ht="15.75" x14ac:dyDescent="0.25">
      <c r="B66" s="9">
        <v>12</v>
      </c>
      <c r="C66" s="276" t="s">
        <v>68</v>
      </c>
      <c r="D66" s="276"/>
      <c r="E66" s="276"/>
      <c r="F66" s="276" t="s">
        <v>60</v>
      </c>
      <c r="G66" s="276"/>
      <c r="H66" s="276"/>
      <c r="I66" s="276"/>
      <c r="J66" s="33">
        <v>106790.81</v>
      </c>
      <c r="K66" s="59">
        <v>765.84</v>
      </c>
    </row>
    <row r="67" spans="2:11" ht="16.5" thickBot="1" x14ac:dyDescent="0.3">
      <c r="B67" s="314" t="s">
        <v>58</v>
      </c>
      <c r="C67" s="315"/>
      <c r="D67" s="315"/>
      <c r="E67" s="315"/>
      <c r="F67" s="315"/>
      <c r="G67" s="315"/>
      <c r="H67" s="315"/>
      <c r="I67" s="315"/>
      <c r="J67" s="24">
        <f>SUM(J65:J66)</f>
        <v>116925.42</v>
      </c>
      <c r="K67" s="46">
        <f>SUM(K65:K66)</f>
        <v>846.17000000000007</v>
      </c>
    </row>
    <row r="68" spans="2:11" ht="15.75" thickBot="1" x14ac:dyDescent="0.3">
      <c r="B68" s="322" t="s">
        <v>70</v>
      </c>
      <c r="C68" s="322"/>
      <c r="D68" s="322"/>
      <c r="E68" s="322"/>
      <c r="F68" s="322"/>
      <c r="G68" s="322"/>
      <c r="H68" s="322"/>
      <c r="I68" s="322"/>
      <c r="J68" s="322"/>
      <c r="K68" s="1" t="s">
        <v>58</v>
      </c>
    </row>
    <row r="69" spans="2:11" ht="17.25" x14ac:dyDescent="0.3">
      <c r="B69" s="25">
        <v>1</v>
      </c>
      <c r="C69" s="297" t="s">
        <v>66</v>
      </c>
      <c r="D69" s="297"/>
      <c r="E69" s="297"/>
      <c r="F69" s="323" t="s">
        <v>42</v>
      </c>
      <c r="G69" s="323"/>
      <c r="H69" s="323"/>
      <c r="I69" s="323"/>
      <c r="J69" s="18">
        <v>0</v>
      </c>
      <c r="K69" s="47">
        <f>K61+K64+K67</f>
        <v>79637.73</v>
      </c>
    </row>
    <row r="70" spans="2:11" x14ac:dyDescent="0.25">
      <c r="B70" s="9">
        <v>2</v>
      </c>
      <c r="C70" s="276" t="s">
        <v>67</v>
      </c>
      <c r="D70" s="276"/>
      <c r="E70" s="276"/>
      <c r="F70" s="276" t="s">
        <v>42</v>
      </c>
      <c r="G70" s="276"/>
      <c r="H70" s="276"/>
      <c r="I70" s="276"/>
      <c r="J70" s="19">
        <v>0</v>
      </c>
    </row>
    <row r="71" spans="2:11" x14ac:dyDescent="0.25">
      <c r="B71" s="9">
        <v>3</v>
      </c>
      <c r="C71" s="276" t="s">
        <v>68</v>
      </c>
      <c r="D71" s="276"/>
      <c r="E71" s="276"/>
      <c r="F71" s="276" t="s">
        <v>42</v>
      </c>
      <c r="G71" s="276"/>
      <c r="H71" s="276"/>
      <c r="I71" s="276"/>
      <c r="J71" s="19">
        <v>0</v>
      </c>
    </row>
    <row r="72" spans="2:11" x14ac:dyDescent="0.25">
      <c r="B72" s="26">
        <v>4</v>
      </c>
      <c r="C72" s="308" t="s">
        <v>73</v>
      </c>
      <c r="D72" s="309"/>
      <c r="E72" s="310"/>
      <c r="F72" s="276" t="s">
        <v>42</v>
      </c>
      <c r="G72" s="276"/>
      <c r="H72" s="276"/>
      <c r="I72" s="276"/>
      <c r="J72" s="19">
        <v>0</v>
      </c>
    </row>
    <row r="73" spans="2:11" ht="15.75" thickBot="1" x14ac:dyDescent="0.3">
      <c r="B73" s="10">
        <v>5</v>
      </c>
      <c r="C73" s="316" t="s">
        <v>71</v>
      </c>
      <c r="D73" s="316"/>
      <c r="E73" s="316"/>
      <c r="F73" s="302" t="s">
        <v>42</v>
      </c>
      <c r="G73" s="302"/>
      <c r="H73" s="302"/>
      <c r="I73" s="302"/>
      <c r="J73" s="20">
        <v>3000</v>
      </c>
    </row>
    <row r="74" spans="2:11" ht="15.75" thickBot="1" x14ac:dyDescent="0.3">
      <c r="B74" s="2"/>
      <c r="C74" s="2"/>
      <c r="D74" s="2"/>
      <c r="E74" s="2"/>
      <c r="F74" s="2"/>
      <c r="G74" s="2"/>
      <c r="H74" s="2"/>
      <c r="I74" s="2"/>
      <c r="J74" s="2"/>
    </row>
    <row r="75" spans="2:11" x14ac:dyDescent="0.25">
      <c r="B75" s="317" t="s">
        <v>72</v>
      </c>
      <c r="C75" s="318"/>
      <c r="D75" s="318"/>
      <c r="E75" s="318"/>
      <c r="F75" s="318"/>
      <c r="G75" s="318"/>
      <c r="H75" s="318"/>
      <c r="I75" s="318"/>
      <c r="J75" s="319"/>
    </row>
    <row r="76" spans="2:11" ht="17.25" thickBot="1" x14ac:dyDescent="0.3">
      <c r="B76" s="320" t="s">
        <v>58</v>
      </c>
      <c r="C76" s="321"/>
      <c r="D76" s="321"/>
      <c r="E76" s="321"/>
      <c r="F76" s="321"/>
      <c r="G76" s="321"/>
      <c r="H76" s="321"/>
      <c r="I76" s="321"/>
      <c r="J76" s="22">
        <f>J61+J64+J67+J69+J70+J71+J73+J72</f>
        <v>12449944.130000001</v>
      </c>
    </row>
  </sheetData>
  <mergeCells count="108">
    <mergeCell ref="B64:I64"/>
    <mergeCell ref="C65:E65"/>
    <mergeCell ref="F65:I65"/>
    <mergeCell ref="C66:E66"/>
    <mergeCell ref="F66:I66"/>
    <mergeCell ref="B67:I67"/>
    <mergeCell ref="C60:E60"/>
    <mergeCell ref="F60:I60"/>
    <mergeCell ref="B61:I61"/>
    <mergeCell ref="C62:E62"/>
    <mergeCell ref="F62:I62"/>
    <mergeCell ref="C63:E63"/>
    <mergeCell ref="F63:I63"/>
    <mergeCell ref="C72:E72"/>
    <mergeCell ref="F72:I72"/>
    <mergeCell ref="C73:E73"/>
    <mergeCell ref="F73:I73"/>
    <mergeCell ref="B75:J75"/>
    <mergeCell ref="B76:I76"/>
    <mergeCell ref="B68:J68"/>
    <mergeCell ref="C69:E69"/>
    <mergeCell ref="F69:I69"/>
    <mergeCell ref="C70:E70"/>
    <mergeCell ref="F70:I70"/>
    <mergeCell ref="C71:E71"/>
    <mergeCell ref="F71:I71"/>
    <mergeCell ref="C57:E57"/>
    <mergeCell ref="F57:I57"/>
    <mergeCell ref="C58:E58"/>
    <mergeCell ref="F58:I58"/>
    <mergeCell ref="C59:E59"/>
    <mergeCell ref="F59:I59"/>
    <mergeCell ref="C54:E54"/>
    <mergeCell ref="F54:I54"/>
    <mergeCell ref="C55:E55"/>
    <mergeCell ref="F55:I55"/>
    <mergeCell ref="C56:E56"/>
    <mergeCell ref="F56:I56"/>
    <mergeCell ref="B44:I44"/>
    <mergeCell ref="B45:I45"/>
    <mergeCell ref="B46:I46"/>
    <mergeCell ref="B51:J51"/>
    <mergeCell ref="C53:E53"/>
    <mergeCell ref="F53:I53"/>
    <mergeCell ref="B38:F38"/>
    <mergeCell ref="G38:I38"/>
    <mergeCell ref="B40:I40"/>
    <mergeCell ref="B41:I41"/>
    <mergeCell ref="B42:I42"/>
    <mergeCell ref="B43:I43"/>
    <mergeCell ref="B48:I48"/>
    <mergeCell ref="B34:F34"/>
    <mergeCell ref="G34:I34"/>
    <mergeCell ref="B36:F36"/>
    <mergeCell ref="G36:I36"/>
    <mergeCell ref="B37:F37"/>
    <mergeCell ref="G37:I37"/>
    <mergeCell ref="B31:F31"/>
    <mergeCell ref="G31:I31"/>
    <mergeCell ref="B32:F32"/>
    <mergeCell ref="G32:I32"/>
    <mergeCell ref="B33:F33"/>
    <mergeCell ref="G33:I33"/>
    <mergeCell ref="B27:F27"/>
    <mergeCell ref="G27:I27"/>
    <mergeCell ref="B29:F29"/>
    <mergeCell ref="G29:I29"/>
    <mergeCell ref="B30:F30"/>
    <mergeCell ref="G30:I30"/>
    <mergeCell ref="B24:F24"/>
    <mergeCell ref="G24:I24"/>
    <mergeCell ref="B25:F25"/>
    <mergeCell ref="G25:I25"/>
    <mergeCell ref="B26:F26"/>
    <mergeCell ref="G26:I26"/>
    <mergeCell ref="B28:F28"/>
    <mergeCell ref="G28:I28"/>
    <mergeCell ref="B21:F21"/>
    <mergeCell ref="G21:I21"/>
    <mergeCell ref="B22:F22"/>
    <mergeCell ref="G22:I22"/>
    <mergeCell ref="B23:F23"/>
    <mergeCell ref="G23:I23"/>
    <mergeCell ref="B19:F19"/>
    <mergeCell ref="G19:I19"/>
    <mergeCell ref="B20:F20"/>
    <mergeCell ref="G20:I20"/>
    <mergeCell ref="B17:F17"/>
    <mergeCell ref="G17:I17"/>
    <mergeCell ref="B18:F18"/>
    <mergeCell ref="G18:I18"/>
    <mergeCell ref="B8:I8"/>
    <mergeCell ref="B9:I9"/>
    <mergeCell ref="B10:I10"/>
    <mergeCell ref="B11:I11"/>
    <mergeCell ref="B12:I12"/>
    <mergeCell ref="B13:I13"/>
    <mergeCell ref="B7:I7"/>
    <mergeCell ref="B1:J1"/>
    <mergeCell ref="B2:J2"/>
    <mergeCell ref="B3:J3"/>
    <mergeCell ref="B4:J4"/>
    <mergeCell ref="B5:H5"/>
    <mergeCell ref="B14:I14"/>
    <mergeCell ref="B16:J16"/>
    <mergeCell ref="B6:H6"/>
    <mergeCell ref="I5:J5"/>
    <mergeCell ref="I6:J6"/>
  </mergeCells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69"/>
  <sheetViews>
    <sheetView tabSelected="1" topLeftCell="A10" workbookViewId="0">
      <selection activeCell="Q22" sqref="Q22"/>
    </sheetView>
  </sheetViews>
  <sheetFormatPr defaultRowHeight="15" x14ac:dyDescent="0.25"/>
  <cols>
    <col min="1" max="1" width="2.5703125" customWidth="1"/>
    <col min="2" max="2" width="3.7109375" customWidth="1"/>
    <col min="3" max="4" width="9" customWidth="1"/>
    <col min="5" max="5" width="6.85546875" customWidth="1"/>
    <col min="6" max="6" width="5.85546875" customWidth="1"/>
    <col min="7" max="7" width="2.42578125" customWidth="1"/>
    <col min="8" max="8" width="17.5703125" customWidth="1"/>
    <col min="9" max="9" width="19" customWidth="1"/>
    <col min="10" max="10" width="20.7109375" customWidth="1"/>
    <col min="11" max="11" width="5" customWidth="1"/>
    <col min="12" max="12" width="5.42578125" customWidth="1"/>
    <col min="13" max="13" width="21.85546875" customWidth="1"/>
    <col min="14" max="14" width="21.42578125" customWidth="1"/>
    <col min="15" max="15" width="12.140625" bestFit="1" customWidth="1"/>
    <col min="17" max="17" width="13.28515625" bestFit="1" customWidth="1"/>
  </cols>
  <sheetData>
    <row r="1" spans="2:13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3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3" ht="20.25" x14ac:dyDescent="0.3">
      <c r="B3" s="263" t="s">
        <v>154</v>
      </c>
      <c r="C3" s="263"/>
      <c r="D3" s="263"/>
      <c r="E3" s="263"/>
      <c r="F3" s="263"/>
      <c r="G3" s="263"/>
      <c r="H3" s="263"/>
      <c r="I3" s="263"/>
      <c r="J3" s="263"/>
    </row>
    <row r="4" spans="2:13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3" ht="18.75" x14ac:dyDescent="0.3">
      <c r="B5" s="351" t="s">
        <v>81</v>
      </c>
      <c r="C5" s="351"/>
      <c r="D5" s="351"/>
      <c r="E5" s="351"/>
      <c r="F5" s="351"/>
      <c r="G5" s="351"/>
      <c r="H5" s="351"/>
      <c r="I5" s="364">
        <f>'DEZ 2021'!J76</f>
        <v>12449944.130000001</v>
      </c>
      <c r="J5" s="364"/>
    </row>
    <row r="6" spans="2:13" ht="24.75" customHeight="1" x14ac:dyDescent="0.3">
      <c r="B6" s="352" t="s">
        <v>148</v>
      </c>
      <c r="C6" s="352"/>
      <c r="D6" s="352"/>
      <c r="E6" s="352"/>
      <c r="F6" s="352"/>
      <c r="G6" s="352"/>
      <c r="H6" s="352"/>
      <c r="I6" s="363">
        <f>J40</f>
        <v>12527305.059999999</v>
      </c>
      <c r="J6" s="363"/>
    </row>
    <row r="7" spans="2:13" ht="9" customHeight="1" thickBot="1" x14ac:dyDescent="0.35">
      <c r="B7" s="73"/>
      <c r="C7" s="73"/>
      <c r="D7" s="73"/>
      <c r="E7" s="73"/>
      <c r="F7" s="73"/>
      <c r="G7" s="73"/>
      <c r="H7" s="73"/>
      <c r="I7" s="63"/>
      <c r="J7" s="84"/>
    </row>
    <row r="8" spans="2:13" x14ac:dyDescent="0.25">
      <c r="B8" s="358" t="s">
        <v>3</v>
      </c>
      <c r="C8" s="359"/>
      <c r="D8" s="359"/>
      <c r="E8" s="359"/>
      <c r="F8" s="359"/>
      <c r="G8" s="359"/>
      <c r="H8" s="359"/>
      <c r="I8" s="359"/>
      <c r="J8" s="169" t="s">
        <v>12</v>
      </c>
      <c r="K8" s="175"/>
      <c r="L8" s="396" t="s">
        <v>249</v>
      </c>
      <c r="M8" s="396"/>
    </row>
    <row r="9" spans="2:13" x14ac:dyDescent="0.25">
      <c r="B9" s="361" t="s">
        <v>83</v>
      </c>
      <c r="C9" s="362"/>
      <c r="D9" s="362"/>
      <c r="E9" s="362"/>
      <c r="F9" s="362"/>
      <c r="G9" s="362"/>
      <c r="H9" s="362"/>
      <c r="I9" s="362"/>
      <c r="J9" s="170">
        <f>'DEZ 2021'!J64</f>
        <v>3014125.53</v>
      </c>
      <c r="K9" s="175"/>
      <c r="L9" s="178">
        <v>1</v>
      </c>
      <c r="M9" s="171">
        <v>49385.54</v>
      </c>
    </row>
    <row r="10" spans="2:13" x14ac:dyDescent="0.25">
      <c r="B10" s="235" t="s">
        <v>62</v>
      </c>
      <c r="C10" s="180"/>
      <c r="D10" s="180"/>
      <c r="E10" s="180"/>
      <c r="F10" s="180"/>
      <c r="G10" s="180"/>
      <c r="H10" s="180"/>
      <c r="I10" s="208">
        <v>279049.57</v>
      </c>
      <c r="J10" s="172">
        <f>L26</f>
        <v>236145.28</v>
      </c>
      <c r="K10" s="175"/>
      <c r="L10" s="178">
        <v>2</v>
      </c>
      <c r="M10" s="171">
        <v>34569.51</v>
      </c>
    </row>
    <row r="11" spans="2:13" x14ac:dyDescent="0.25">
      <c r="B11" s="361" t="s">
        <v>257</v>
      </c>
      <c r="C11" s="362"/>
      <c r="D11" s="362"/>
      <c r="E11" s="362"/>
      <c r="F11" s="362"/>
      <c r="G11" s="362"/>
      <c r="H11" s="362"/>
      <c r="I11" s="362"/>
      <c r="J11" s="170">
        <v>2152.46</v>
      </c>
      <c r="K11" s="175"/>
      <c r="L11" s="178">
        <v>3</v>
      </c>
      <c r="M11" s="171">
        <v>9855.3700000000008</v>
      </c>
    </row>
    <row r="12" spans="2:13" x14ac:dyDescent="0.25">
      <c r="B12" s="361" t="s">
        <v>5</v>
      </c>
      <c r="C12" s="362"/>
      <c r="D12" s="362"/>
      <c r="E12" s="362"/>
      <c r="F12" s="362"/>
      <c r="G12" s="362"/>
      <c r="H12" s="362"/>
      <c r="I12" s="362"/>
      <c r="J12" s="170">
        <v>19522.7</v>
      </c>
      <c r="K12" s="175"/>
      <c r="L12" s="178">
        <v>4</v>
      </c>
      <c r="M12" s="171">
        <v>14079.22</v>
      </c>
    </row>
    <row r="13" spans="2:13" x14ac:dyDescent="0.25">
      <c r="B13" s="361" t="s">
        <v>6</v>
      </c>
      <c r="C13" s="362"/>
      <c r="D13" s="362"/>
      <c r="E13" s="362"/>
      <c r="F13" s="362"/>
      <c r="G13" s="362"/>
      <c r="H13" s="362"/>
      <c r="I13" s="362"/>
      <c r="J13" s="211">
        <v>-1900.97</v>
      </c>
      <c r="K13" s="175"/>
      <c r="L13" s="178">
        <v>5</v>
      </c>
      <c r="M13" s="171">
        <v>33420.39</v>
      </c>
    </row>
    <row r="14" spans="2:13" x14ac:dyDescent="0.25">
      <c r="B14" s="361" t="s">
        <v>7</v>
      </c>
      <c r="C14" s="362"/>
      <c r="D14" s="362"/>
      <c r="E14" s="362"/>
      <c r="F14" s="362"/>
      <c r="G14" s="362"/>
      <c r="H14" s="362"/>
      <c r="I14" s="362"/>
      <c r="J14" s="173">
        <v>574.75</v>
      </c>
      <c r="K14" s="175"/>
      <c r="L14" s="178">
        <v>6</v>
      </c>
      <c r="M14" s="171">
        <v>23393.95</v>
      </c>
    </row>
    <row r="15" spans="2:13" ht="15.75" thickBot="1" x14ac:dyDescent="0.3">
      <c r="B15" s="356" t="s">
        <v>8</v>
      </c>
      <c r="C15" s="357"/>
      <c r="D15" s="357"/>
      <c r="E15" s="357"/>
      <c r="F15" s="357"/>
      <c r="G15" s="357"/>
      <c r="H15" s="357"/>
      <c r="I15" s="357"/>
      <c r="J15" s="174">
        <v>214521.45</v>
      </c>
      <c r="K15" s="175"/>
      <c r="L15" s="178">
        <v>7</v>
      </c>
      <c r="M15" s="171">
        <v>1337.21</v>
      </c>
    </row>
    <row r="16" spans="2:13" ht="15.75" thickBot="1" x14ac:dyDescent="0.3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8">
        <v>8</v>
      </c>
      <c r="M16" s="171">
        <v>1910.32</v>
      </c>
    </row>
    <row r="17" spans="2:17" x14ac:dyDescent="0.25">
      <c r="B17" s="358" t="s">
        <v>9</v>
      </c>
      <c r="C17" s="359"/>
      <c r="D17" s="359"/>
      <c r="E17" s="359"/>
      <c r="F17" s="359"/>
      <c r="G17" s="359"/>
      <c r="H17" s="359"/>
      <c r="I17" s="359"/>
      <c r="J17" s="360"/>
      <c r="K17" s="175"/>
      <c r="L17" s="178">
        <v>9</v>
      </c>
      <c r="M17" s="171">
        <v>40114.11</v>
      </c>
    </row>
    <row r="18" spans="2:17" x14ac:dyDescent="0.25">
      <c r="B18" s="365" t="s">
        <v>10</v>
      </c>
      <c r="C18" s="366"/>
      <c r="D18" s="366"/>
      <c r="E18" s="366"/>
      <c r="F18" s="366"/>
      <c r="G18" s="366" t="s">
        <v>11</v>
      </c>
      <c r="H18" s="366"/>
      <c r="I18" s="366"/>
      <c r="J18" s="176" t="s">
        <v>12</v>
      </c>
      <c r="K18" s="175"/>
      <c r="L18" s="178">
        <v>10</v>
      </c>
      <c r="M18" s="171">
        <v>28079.66</v>
      </c>
    </row>
    <row r="19" spans="2:17" x14ac:dyDescent="0.25">
      <c r="B19" s="367" t="s">
        <v>13</v>
      </c>
      <c r="C19" s="368"/>
      <c r="D19" s="368"/>
      <c r="E19" s="368"/>
      <c r="F19" s="368"/>
      <c r="G19" s="369">
        <v>44561</v>
      </c>
      <c r="H19" s="369"/>
      <c r="I19" s="369"/>
      <c r="J19" s="249">
        <f>'DEZ 2021'!J67</f>
        <v>116925.42</v>
      </c>
      <c r="K19" s="175"/>
      <c r="L19" s="178">
        <v>11</v>
      </c>
      <c r="M19" s="171"/>
    </row>
    <row r="20" spans="2:17" x14ac:dyDescent="0.25">
      <c r="B20" s="361" t="s">
        <v>172</v>
      </c>
      <c r="C20" s="362"/>
      <c r="D20" s="362"/>
      <c r="E20" s="362"/>
      <c r="F20" s="362"/>
      <c r="G20" s="362" t="s">
        <v>45</v>
      </c>
      <c r="H20" s="362"/>
      <c r="I20" s="362"/>
      <c r="J20" s="181">
        <f>J60</f>
        <v>771.06</v>
      </c>
      <c r="K20" s="175"/>
      <c r="L20" s="178">
        <v>12</v>
      </c>
      <c r="M20" s="171"/>
      <c r="N20" s="95"/>
      <c r="O20" s="44"/>
    </row>
    <row r="21" spans="2:17" x14ac:dyDescent="0.25">
      <c r="B21" s="361" t="s">
        <v>55</v>
      </c>
      <c r="C21" s="362"/>
      <c r="D21" s="362"/>
      <c r="E21" s="362"/>
      <c r="F21" s="362"/>
      <c r="G21" s="362" t="s">
        <v>198</v>
      </c>
      <c r="H21" s="362"/>
      <c r="I21" s="362"/>
      <c r="J21" s="182">
        <v>150</v>
      </c>
      <c r="K21" s="175"/>
      <c r="L21" s="178">
        <v>13</v>
      </c>
      <c r="M21" s="171"/>
      <c r="N21" s="95"/>
      <c r="O21" s="44"/>
    </row>
    <row r="22" spans="2:17" x14ac:dyDescent="0.25">
      <c r="B22" s="361" t="s">
        <v>106</v>
      </c>
      <c r="C22" s="362"/>
      <c r="D22" s="362"/>
      <c r="E22" s="362"/>
      <c r="F22" s="362"/>
      <c r="G22" s="362" t="s">
        <v>127</v>
      </c>
      <c r="H22" s="362"/>
      <c r="I22" s="362"/>
      <c r="J22" s="182">
        <v>1200</v>
      </c>
      <c r="K22" s="175"/>
      <c r="L22" s="178">
        <v>14</v>
      </c>
      <c r="M22" s="171"/>
      <c r="N22" s="95"/>
    </row>
    <row r="23" spans="2:17" x14ac:dyDescent="0.25">
      <c r="B23" s="361" t="s">
        <v>16</v>
      </c>
      <c r="C23" s="362"/>
      <c r="D23" s="362"/>
      <c r="E23" s="362"/>
      <c r="F23" s="362"/>
      <c r="G23" s="362" t="s">
        <v>47</v>
      </c>
      <c r="H23" s="362"/>
      <c r="I23" s="362"/>
      <c r="J23" s="182">
        <v>1212</v>
      </c>
      <c r="K23" s="175"/>
      <c r="L23" s="178">
        <v>15</v>
      </c>
      <c r="M23" s="171"/>
      <c r="N23" s="95"/>
      <c r="O23" s="44"/>
    </row>
    <row r="24" spans="2:17" x14ac:dyDescent="0.25">
      <c r="B24" s="361" t="s">
        <v>17</v>
      </c>
      <c r="C24" s="362"/>
      <c r="D24" s="362"/>
      <c r="E24" s="362"/>
      <c r="F24" s="362"/>
      <c r="G24" s="362" t="s">
        <v>48</v>
      </c>
      <c r="H24" s="362"/>
      <c r="I24" s="362"/>
      <c r="J24" s="182">
        <v>1212</v>
      </c>
      <c r="K24" s="175"/>
      <c r="L24" s="178">
        <v>16</v>
      </c>
      <c r="M24" s="171"/>
      <c r="N24" s="95"/>
      <c r="Q24" s="44"/>
    </row>
    <row r="25" spans="2:17" ht="15.75" thickBot="1" x14ac:dyDescent="0.3">
      <c r="B25" s="361" t="s">
        <v>18</v>
      </c>
      <c r="C25" s="362"/>
      <c r="D25" s="362"/>
      <c r="E25" s="362"/>
      <c r="F25" s="362"/>
      <c r="G25" s="362" t="s">
        <v>49</v>
      </c>
      <c r="H25" s="362"/>
      <c r="I25" s="362"/>
      <c r="J25" s="182">
        <v>1959.8</v>
      </c>
      <c r="K25" s="175"/>
      <c r="L25" s="178">
        <v>17</v>
      </c>
      <c r="M25" s="171"/>
      <c r="N25" s="95"/>
    </row>
    <row r="26" spans="2:17" ht="15.75" thickBot="1" x14ac:dyDescent="0.3">
      <c r="B26" s="361" t="s">
        <v>19</v>
      </c>
      <c r="C26" s="362"/>
      <c r="D26" s="362"/>
      <c r="E26" s="362"/>
      <c r="F26" s="362"/>
      <c r="G26" s="362" t="s">
        <v>49</v>
      </c>
      <c r="H26" s="362"/>
      <c r="I26" s="362"/>
      <c r="J26" s="182">
        <v>3020.46</v>
      </c>
      <c r="K26" s="175"/>
      <c r="L26" s="397">
        <f>SUM(M9:M25)</f>
        <v>236145.28</v>
      </c>
      <c r="M26" s="398"/>
      <c r="N26" s="95"/>
    </row>
    <row r="27" spans="2:17" x14ac:dyDescent="0.25">
      <c r="B27" s="361" t="s">
        <v>20</v>
      </c>
      <c r="C27" s="362"/>
      <c r="D27" s="362"/>
      <c r="E27" s="362"/>
      <c r="F27" s="362"/>
      <c r="G27" s="362" t="s">
        <v>50</v>
      </c>
      <c r="H27" s="362"/>
      <c r="I27" s="362"/>
      <c r="J27" s="183">
        <v>41.35</v>
      </c>
      <c r="K27" s="175"/>
      <c r="L27" s="240"/>
      <c r="M27" s="251"/>
      <c r="N27" s="95"/>
    </row>
    <row r="28" spans="2:17" ht="15.75" thickBot="1" x14ac:dyDescent="0.3">
      <c r="B28" s="370" t="s">
        <v>58</v>
      </c>
      <c r="C28" s="371"/>
      <c r="D28" s="371"/>
      <c r="E28" s="371"/>
      <c r="F28" s="371"/>
      <c r="G28" s="371"/>
      <c r="H28" s="371"/>
      <c r="I28" s="372"/>
      <c r="J28" s="184">
        <f>SUM(J21:J27)</f>
        <v>8795.61</v>
      </c>
      <c r="K28" s="175"/>
      <c r="L28" s="240"/>
      <c r="M28" s="251"/>
      <c r="N28" s="95"/>
    </row>
    <row r="29" spans="2:17" ht="15.75" thickBot="1" x14ac:dyDescent="0.3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240"/>
      <c r="M29" s="251"/>
      <c r="N29" s="95"/>
      <c r="O29" s="44"/>
    </row>
    <row r="30" spans="2:17" x14ac:dyDescent="0.25">
      <c r="B30" s="358" t="s">
        <v>96</v>
      </c>
      <c r="C30" s="359"/>
      <c r="D30" s="359"/>
      <c r="E30" s="359"/>
      <c r="F30" s="359"/>
      <c r="G30" s="359" t="s">
        <v>22</v>
      </c>
      <c r="H30" s="359"/>
      <c r="I30" s="360"/>
      <c r="J30" s="185">
        <f>'DEZ 2021'!J61</f>
        <v>9315893.1800000016</v>
      </c>
      <c r="K30" s="175"/>
      <c r="L30" s="240"/>
      <c r="M30" s="251"/>
      <c r="N30" s="95"/>
    </row>
    <row r="31" spans="2:17" x14ac:dyDescent="0.25">
      <c r="B31" s="367" t="s">
        <v>23</v>
      </c>
      <c r="C31" s="368"/>
      <c r="D31" s="368"/>
      <c r="E31" s="368"/>
      <c r="F31" s="368"/>
      <c r="G31" s="368" t="s">
        <v>25</v>
      </c>
      <c r="H31" s="368"/>
      <c r="I31" s="380"/>
      <c r="J31" s="186">
        <f>J54</f>
        <v>21559.969999999994</v>
      </c>
      <c r="K31" s="175"/>
      <c r="L31" s="240"/>
      <c r="M31" s="251"/>
      <c r="N31" s="95"/>
    </row>
    <row r="32" spans="2:17" ht="15.75" thickBot="1" x14ac:dyDescent="0.3">
      <c r="B32" s="381" t="s">
        <v>24</v>
      </c>
      <c r="C32" s="382"/>
      <c r="D32" s="382"/>
      <c r="E32" s="382"/>
      <c r="F32" s="382"/>
      <c r="G32" s="382" t="s">
        <v>26</v>
      </c>
      <c r="H32" s="382"/>
      <c r="I32" s="383"/>
      <c r="J32" s="188">
        <v>0</v>
      </c>
      <c r="K32" s="175"/>
      <c r="L32" s="240"/>
      <c r="M32" s="223"/>
      <c r="N32" s="95"/>
    </row>
    <row r="33" spans="2:14" ht="15.75" thickBot="1" x14ac:dyDescent="0.3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95"/>
    </row>
    <row r="34" spans="2:14" x14ac:dyDescent="0.25">
      <c r="B34" s="384" t="s">
        <v>27</v>
      </c>
      <c r="C34" s="385"/>
      <c r="D34" s="385"/>
      <c r="E34" s="385"/>
      <c r="F34" s="385"/>
      <c r="G34" s="385"/>
      <c r="H34" s="385"/>
      <c r="I34" s="386"/>
      <c r="J34" s="169" t="s">
        <v>12</v>
      </c>
      <c r="K34" s="175"/>
      <c r="L34" s="240"/>
      <c r="M34" s="223"/>
      <c r="N34" s="95"/>
    </row>
    <row r="35" spans="2:14" x14ac:dyDescent="0.25">
      <c r="B35" s="373" t="s">
        <v>28</v>
      </c>
      <c r="C35" s="374"/>
      <c r="D35" s="374"/>
      <c r="E35" s="374"/>
      <c r="F35" s="374"/>
      <c r="G35" s="374"/>
      <c r="H35" s="374"/>
      <c r="I35" s="375"/>
      <c r="J35" s="179">
        <f>I60</f>
        <v>108900.87</v>
      </c>
      <c r="K35" s="175"/>
      <c r="L35" s="175"/>
      <c r="M35" s="175"/>
    </row>
    <row r="36" spans="2:14" x14ac:dyDescent="0.25">
      <c r="B36" s="373" t="s">
        <v>29</v>
      </c>
      <c r="C36" s="374"/>
      <c r="D36" s="374"/>
      <c r="E36" s="374"/>
      <c r="F36" s="374"/>
      <c r="G36" s="374"/>
      <c r="H36" s="374"/>
      <c r="I36" s="375"/>
      <c r="J36" s="179">
        <f>I54</f>
        <v>9337453.1500000004</v>
      </c>
      <c r="K36" s="175"/>
      <c r="L36" s="175"/>
      <c r="M36" s="175"/>
    </row>
    <row r="37" spans="2:14" x14ac:dyDescent="0.25">
      <c r="B37" s="373" t="s">
        <v>30</v>
      </c>
      <c r="C37" s="374"/>
      <c r="D37" s="374"/>
      <c r="E37" s="374"/>
      <c r="F37" s="374"/>
      <c r="G37" s="374"/>
      <c r="H37" s="374"/>
      <c r="I37" s="375"/>
      <c r="J37" s="179">
        <f>I57</f>
        <v>3080951.04</v>
      </c>
      <c r="K37" s="175"/>
      <c r="L37" s="175"/>
      <c r="M37" s="175"/>
    </row>
    <row r="38" spans="2:14" x14ac:dyDescent="0.25">
      <c r="B38" s="373" t="s">
        <v>31</v>
      </c>
      <c r="C38" s="374"/>
      <c r="D38" s="374"/>
      <c r="E38" s="374"/>
      <c r="F38" s="374"/>
      <c r="G38" s="374"/>
      <c r="H38" s="374"/>
      <c r="I38" s="375"/>
      <c r="J38" s="179">
        <f>J66</f>
        <v>0</v>
      </c>
      <c r="K38" s="175"/>
      <c r="L38" s="175"/>
      <c r="M38" s="175"/>
    </row>
    <row r="39" spans="2:14" x14ac:dyDescent="0.25">
      <c r="B39" s="373" t="s">
        <v>32</v>
      </c>
      <c r="C39" s="374"/>
      <c r="D39" s="374"/>
      <c r="E39" s="374"/>
      <c r="F39" s="374"/>
      <c r="G39" s="374"/>
      <c r="H39" s="374"/>
      <c r="I39" s="375"/>
      <c r="J39" s="179">
        <v>0</v>
      </c>
      <c r="K39" s="175"/>
      <c r="L39" s="175"/>
      <c r="M39" s="175"/>
    </row>
    <row r="40" spans="2:14" ht="15.75" thickBot="1" x14ac:dyDescent="0.3">
      <c r="B40" s="376" t="s">
        <v>33</v>
      </c>
      <c r="C40" s="377"/>
      <c r="D40" s="377"/>
      <c r="E40" s="377"/>
      <c r="F40" s="377"/>
      <c r="G40" s="377"/>
      <c r="H40" s="377"/>
      <c r="I40" s="378"/>
      <c r="J40" s="237">
        <f>SUM(J35:J39)</f>
        <v>12527305.059999999</v>
      </c>
      <c r="K40" s="175"/>
      <c r="L40" s="175"/>
      <c r="M40" s="175"/>
    </row>
    <row r="41" spans="2:14" ht="15.75" thickBot="1" x14ac:dyDescent="0.3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</row>
    <row r="42" spans="2:14" ht="16.5" thickBot="1" x14ac:dyDescent="0.3">
      <c r="B42" s="388" t="s">
        <v>153</v>
      </c>
      <c r="C42" s="388"/>
      <c r="D42" s="388"/>
      <c r="E42" s="388"/>
      <c r="F42" s="388"/>
      <c r="G42" s="388"/>
      <c r="H42" s="388"/>
      <c r="I42" s="388"/>
      <c r="J42" s="168">
        <f>J54+J57+J60</f>
        <v>20430.059999999994</v>
      </c>
      <c r="K42" s="175"/>
      <c r="L42" s="175"/>
      <c r="M42" s="175"/>
    </row>
    <row r="43" spans="2:14" ht="111.75" customHeight="1" x14ac:dyDescent="0.25">
      <c r="B43" s="175"/>
      <c r="C43" s="190"/>
      <c r="D43" s="190"/>
      <c r="E43" s="190"/>
      <c r="F43" s="190"/>
      <c r="G43" s="190"/>
      <c r="H43" s="190"/>
      <c r="I43" s="190"/>
      <c r="J43" s="190"/>
      <c r="K43" s="175"/>
      <c r="L43" s="175"/>
      <c r="M43" s="175"/>
    </row>
    <row r="44" spans="2:14" ht="24" customHeight="1" x14ac:dyDescent="0.25">
      <c r="B44" s="379" t="s">
        <v>287</v>
      </c>
      <c r="C44" s="379"/>
      <c r="D44" s="379"/>
      <c r="E44" s="379"/>
      <c r="F44" s="379"/>
      <c r="G44" s="379"/>
      <c r="H44" s="379"/>
      <c r="I44" s="379"/>
      <c r="J44" s="379"/>
      <c r="K44" s="175"/>
      <c r="L44" s="175"/>
      <c r="M44" s="175"/>
    </row>
    <row r="45" spans="2:14" ht="15.75" thickBot="1" x14ac:dyDescent="0.3">
      <c r="B45" s="175"/>
      <c r="C45" s="191"/>
      <c r="D45" s="191"/>
      <c r="E45" s="175"/>
      <c r="F45" s="175"/>
      <c r="G45" s="175"/>
      <c r="H45" s="175"/>
      <c r="I45" s="190" t="s">
        <v>204</v>
      </c>
      <c r="J45" s="190" t="s">
        <v>236</v>
      </c>
      <c r="K45" s="190"/>
      <c r="L45" s="175"/>
      <c r="M45" s="175"/>
    </row>
    <row r="46" spans="2:14" x14ac:dyDescent="0.25">
      <c r="B46" s="192">
        <v>1</v>
      </c>
      <c r="C46" s="387" t="s">
        <v>66</v>
      </c>
      <c r="D46" s="387"/>
      <c r="E46" s="387"/>
      <c r="F46" s="390" t="s">
        <v>34</v>
      </c>
      <c r="G46" s="390"/>
      <c r="H46" s="390"/>
      <c r="I46" s="246">
        <v>835838.64</v>
      </c>
      <c r="J46" s="194">
        <v>-6376.74</v>
      </c>
      <c r="K46" s="252"/>
      <c r="L46" s="175"/>
      <c r="M46" s="175"/>
    </row>
    <row r="47" spans="2:14" x14ac:dyDescent="0.25">
      <c r="B47" s="177">
        <v>2</v>
      </c>
      <c r="C47" s="389" t="s">
        <v>66</v>
      </c>
      <c r="D47" s="389"/>
      <c r="E47" s="389"/>
      <c r="F47" s="368" t="s">
        <v>35</v>
      </c>
      <c r="G47" s="368"/>
      <c r="H47" s="368"/>
      <c r="I47" s="247">
        <v>867497.52</v>
      </c>
      <c r="J47" s="196">
        <v>-14270.95</v>
      </c>
      <c r="K47" s="252"/>
      <c r="L47" s="175"/>
      <c r="M47" s="175"/>
    </row>
    <row r="48" spans="2:14" x14ac:dyDescent="0.25">
      <c r="B48" s="177">
        <v>3</v>
      </c>
      <c r="C48" s="389" t="s">
        <v>66</v>
      </c>
      <c r="D48" s="389"/>
      <c r="E48" s="389"/>
      <c r="F48" s="368" t="s">
        <v>36</v>
      </c>
      <c r="G48" s="368"/>
      <c r="H48" s="368"/>
      <c r="I48" s="247">
        <v>1456884.92</v>
      </c>
      <c r="J48" s="233">
        <v>274.05</v>
      </c>
      <c r="K48" s="243"/>
      <c r="L48" s="175"/>
      <c r="M48" s="175"/>
    </row>
    <row r="49" spans="2:13" x14ac:dyDescent="0.25">
      <c r="B49" s="177">
        <v>4</v>
      </c>
      <c r="C49" s="389" t="s">
        <v>66</v>
      </c>
      <c r="D49" s="389"/>
      <c r="E49" s="389"/>
      <c r="F49" s="368" t="s">
        <v>37</v>
      </c>
      <c r="G49" s="368"/>
      <c r="H49" s="368"/>
      <c r="I49" s="247">
        <v>1118185.6599999999</v>
      </c>
      <c r="J49" s="233">
        <v>6768.49</v>
      </c>
      <c r="K49" s="243"/>
      <c r="L49" s="175"/>
      <c r="M49" s="175"/>
    </row>
    <row r="50" spans="2:13" x14ac:dyDescent="0.25">
      <c r="B50" s="177">
        <v>5</v>
      </c>
      <c r="C50" s="389" t="s">
        <v>66</v>
      </c>
      <c r="D50" s="389"/>
      <c r="E50" s="389"/>
      <c r="F50" s="368" t="s">
        <v>38</v>
      </c>
      <c r="G50" s="368"/>
      <c r="H50" s="368"/>
      <c r="I50" s="247">
        <v>687097.45</v>
      </c>
      <c r="J50" s="233">
        <v>620.41999999999996</v>
      </c>
      <c r="K50" s="243"/>
      <c r="L50" s="175"/>
      <c r="M50" s="175"/>
    </row>
    <row r="51" spans="2:13" x14ac:dyDescent="0.25">
      <c r="B51" s="177">
        <v>6</v>
      </c>
      <c r="C51" s="389" t="s">
        <v>66</v>
      </c>
      <c r="D51" s="389"/>
      <c r="E51" s="389"/>
      <c r="F51" s="368" t="s">
        <v>39</v>
      </c>
      <c r="G51" s="368"/>
      <c r="H51" s="368"/>
      <c r="I51" s="247">
        <v>1678699.12</v>
      </c>
      <c r="J51" s="233">
        <v>13107.13</v>
      </c>
      <c r="K51" s="243"/>
      <c r="L51" s="175"/>
      <c r="M51" s="175"/>
    </row>
    <row r="52" spans="2:13" x14ac:dyDescent="0.25">
      <c r="B52" s="177">
        <v>7</v>
      </c>
      <c r="C52" s="389" t="s">
        <v>66</v>
      </c>
      <c r="D52" s="389"/>
      <c r="E52" s="389"/>
      <c r="F52" s="368" t="s">
        <v>40</v>
      </c>
      <c r="G52" s="368"/>
      <c r="H52" s="368"/>
      <c r="I52" s="247">
        <v>2092406.11</v>
      </c>
      <c r="J52" s="233">
        <v>13876.39</v>
      </c>
      <c r="K52" s="243"/>
      <c r="L52" s="175"/>
      <c r="M52" s="175"/>
    </row>
    <row r="53" spans="2:13" x14ac:dyDescent="0.25">
      <c r="B53" s="177">
        <v>8</v>
      </c>
      <c r="C53" s="389" t="s">
        <v>66</v>
      </c>
      <c r="D53" s="389"/>
      <c r="E53" s="389"/>
      <c r="F53" s="368" t="s">
        <v>41</v>
      </c>
      <c r="G53" s="368"/>
      <c r="H53" s="368"/>
      <c r="I53" s="247">
        <v>600843.73</v>
      </c>
      <c r="J53" s="233">
        <v>7561.18</v>
      </c>
      <c r="K53" s="243"/>
      <c r="L53" s="175"/>
      <c r="M53" s="175"/>
    </row>
    <row r="54" spans="2:13" x14ac:dyDescent="0.25">
      <c r="B54" s="399" t="s">
        <v>58</v>
      </c>
      <c r="C54" s="400"/>
      <c r="D54" s="400"/>
      <c r="E54" s="400"/>
      <c r="F54" s="400"/>
      <c r="G54" s="400"/>
      <c r="H54" s="400"/>
      <c r="I54" s="204">
        <f>SUM(I46:I53)</f>
        <v>9337453.1500000004</v>
      </c>
      <c r="J54" s="205">
        <f>SUM(J46:J53)</f>
        <v>21559.969999999994</v>
      </c>
      <c r="K54" s="244"/>
      <c r="L54" s="175"/>
      <c r="M54" s="175"/>
    </row>
    <row r="55" spans="2:13" x14ac:dyDescent="0.25">
      <c r="B55" s="177">
        <v>9</v>
      </c>
      <c r="C55" s="368" t="s">
        <v>67</v>
      </c>
      <c r="D55" s="368"/>
      <c r="E55" s="368"/>
      <c r="F55" s="368" t="s">
        <v>44</v>
      </c>
      <c r="G55" s="368"/>
      <c r="H55" s="368"/>
      <c r="I55" s="247">
        <v>1505709.76</v>
      </c>
      <c r="J55" s="196">
        <v>-11651.63</v>
      </c>
      <c r="K55" s="252"/>
      <c r="L55" s="175"/>
      <c r="M55" s="175"/>
    </row>
    <row r="56" spans="2:13" x14ac:dyDescent="0.25">
      <c r="B56" s="177">
        <v>10</v>
      </c>
      <c r="C56" s="368" t="s">
        <v>67</v>
      </c>
      <c r="D56" s="368"/>
      <c r="E56" s="368"/>
      <c r="F56" s="368" t="s">
        <v>43</v>
      </c>
      <c r="G56" s="368"/>
      <c r="H56" s="368"/>
      <c r="I56" s="247">
        <v>1575241.28</v>
      </c>
      <c r="J56" s="233">
        <v>9750.66</v>
      </c>
      <c r="K56" s="243"/>
      <c r="L56" s="175"/>
      <c r="M56" s="175"/>
    </row>
    <row r="57" spans="2:13" x14ac:dyDescent="0.25">
      <c r="B57" s="399" t="s">
        <v>58</v>
      </c>
      <c r="C57" s="400"/>
      <c r="D57" s="400"/>
      <c r="E57" s="400"/>
      <c r="F57" s="400"/>
      <c r="G57" s="400"/>
      <c r="H57" s="400"/>
      <c r="I57" s="204">
        <f>SUM(I55:I56)</f>
        <v>3080951.04</v>
      </c>
      <c r="J57" s="253">
        <f>SUM(J55:J56)</f>
        <v>-1900.9699999999993</v>
      </c>
      <c r="K57" s="254"/>
      <c r="L57" s="2"/>
      <c r="M57" s="2"/>
    </row>
    <row r="58" spans="2:13" x14ac:dyDescent="0.25">
      <c r="B58" s="177">
        <v>11</v>
      </c>
      <c r="C58" s="368" t="s">
        <v>68</v>
      </c>
      <c r="D58" s="368"/>
      <c r="E58" s="368"/>
      <c r="F58" s="368" t="s">
        <v>59</v>
      </c>
      <c r="G58" s="368"/>
      <c r="H58" s="368"/>
      <c r="I58" s="247">
        <v>10214</v>
      </c>
      <c r="J58" s="233">
        <v>79.39</v>
      </c>
      <c r="K58" s="243"/>
      <c r="L58" s="175"/>
      <c r="M58" s="175"/>
    </row>
    <row r="59" spans="2:13" x14ac:dyDescent="0.25">
      <c r="B59" s="177">
        <v>12</v>
      </c>
      <c r="C59" s="368" t="s">
        <v>68</v>
      </c>
      <c r="D59" s="368"/>
      <c r="E59" s="368"/>
      <c r="F59" s="368" t="s">
        <v>60</v>
      </c>
      <c r="G59" s="368"/>
      <c r="H59" s="368"/>
      <c r="I59" s="247">
        <v>98686.87</v>
      </c>
      <c r="J59" s="233">
        <v>691.67</v>
      </c>
      <c r="K59" s="243"/>
      <c r="L59" s="175"/>
      <c r="M59" s="175"/>
    </row>
    <row r="60" spans="2:13" ht="15.75" thickBot="1" x14ac:dyDescent="0.3">
      <c r="B60" s="314" t="s">
        <v>58</v>
      </c>
      <c r="C60" s="315"/>
      <c r="D60" s="315"/>
      <c r="E60" s="315"/>
      <c r="F60" s="315"/>
      <c r="G60" s="315"/>
      <c r="H60" s="315"/>
      <c r="I60" s="206">
        <f>SUM(I58:I59)</f>
        <v>108900.87</v>
      </c>
      <c r="J60" s="207">
        <f>SUM(J58:J59)</f>
        <v>771.06</v>
      </c>
      <c r="K60" s="255"/>
      <c r="L60" s="2"/>
      <c r="M60" s="2"/>
    </row>
    <row r="61" spans="2:13" ht="15.75" thickBot="1" x14ac:dyDescent="0.3">
      <c r="B61" s="391" t="s">
        <v>70</v>
      </c>
      <c r="C61" s="391"/>
      <c r="D61" s="391"/>
      <c r="E61" s="391"/>
      <c r="F61" s="391"/>
      <c r="G61" s="391"/>
      <c r="H61" s="391"/>
      <c r="I61" s="391"/>
      <c r="J61" s="391"/>
      <c r="K61" s="190"/>
      <c r="L61" s="175"/>
      <c r="M61" s="175"/>
    </row>
    <row r="62" spans="2:13" x14ac:dyDescent="0.25">
      <c r="B62" s="192">
        <v>1</v>
      </c>
      <c r="C62" s="387" t="s">
        <v>66</v>
      </c>
      <c r="D62" s="387"/>
      <c r="E62" s="387"/>
      <c r="F62" s="390" t="s">
        <v>42</v>
      </c>
      <c r="G62" s="390"/>
      <c r="H62" s="390"/>
      <c r="I62" s="390"/>
      <c r="J62" s="200">
        <v>0</v>
      </c>
      <c r="K62" s="223"/>
      <c r="L62" s="175"/>
      <c r="M62" s="175"/>
    </row>
    <row r="63" spans="2:13" x14ac:dyDescent="0.25">
      <c r="B63" s="177">
        <v>2</v>
      </c>
      <c r="C63" s="368" t="s">
        <v>67</v>
      </c>
      <c r="D63" s="368"/>
      <c r="E63" s="368"/>
      <c r="F63" s="368" t="s">
        <v>42</v>
      </c>
      <c r="G63" s="368"/>
      <c r="H63" s="368"/>
      <c r="I63" s="368"/>
      <c r="J63" s="201">
        <v>0</v>
      </c>
      <c r="K63" s="175"/>
      <c r="L63" s="175"/>
      <c r="M63" s="175"/>
    </row>
    <row r="64" spans="2:13" x14ac:dyDescent="0.25">
      <c r="B64" s="177">
        <v>3</v>
      </c>
      <c r="C64" s="368" t="s">
        <v>68</v>
      </c>
      <c r="D64" s="368"/>
      <c r="E64" s="368"/>
      <c r="F64" s="368" t="s">
        <v>42</v>
      </c>
      <c r="G64" s="368"/>
      <c r="H64" s="368"/>
      <c r="I64" s="368"/>
      <c r="J64" s="201">
        <v>0</v>
      </c>
      <c r="K64" s="175"/>
      <c r="L64" s="175"/>
      <c r="M64" s="175"/>
    </row>
    <row r="65" spans="2:13" x14ac:dyDescent="0.25">
      <c r="B65" s="202">
        <v>4</v>
      </c>
      <c r="C65" s="392" t="s">
        <v>73</v>
      </c>
      <c r="D65" s="393"/>
      <c r="E65" s="394"/>
      <c r="F65" s="368" t="s">
        <v>42</v>
      </c>
      <c r="G65" s="368"/>
      <c r="H65" s="368"/>
      <c r="I65" s="368"/>
      <c r="J65" s="201">
        <v>0</v>
      </c>
      <c r="K65" s="175"/>
      <c r="L65" s="175"/>
      <c r="M65" s="175"/>
    </row>
    <row r="66" spans="2:13" ht="15.75" thickBot="1" x14ac:dyDescent="0.3">
      <c r="B66" s="187">
        <v>5</v>
      </c>
      <c r="C66" s="395" t="s">
        <v>71</v>
      </c>
      <c r="D66" s="395"/>
      <c r="E66" s="395"/>
      <c r="F66" s="382" t="s">
        <v>42</v>
      </c>
      <c r="G66" s="382"/>
      <c r="H66" s="382"/>
      <c r="I66" s="382"/>
      <c r="J66" s="203">
        <v>0</v>
      </c>
      <c r="K66" s="175"/>
      <c r="L66" s="175"/>
      <c r="M66" s="175"/>
    </row>
    <row r="67" spans="2:13" ht="15.75" thickBot="1" x14ac:dyDescent="0.3">
      <c r="B67" s="2"/>
      <c r="C67" s="2"/>
      <c r="D67" s="2"/>
      <c r="E67" s="2"/>
      <c r="F67" s="2"/>
      <c r="G67" s="2"/>
      <c r="H67" s="2"/>
      <c r="I67" s="2"/>
      <c r="J67" s="2"/>
    </row>
    <row r="68" spans="2:13" x14ac:dyDescent="0.25">
      <c r="B68" s="317" t="s">
        <v>72</v>
      </c>
      <c r="C68" s="318"/>
      <c r="D68" s="318"/>
      <c r="E68" s="318"/>
      <c r="F68" s="318"/>
      <c r="G68" s="318"/>
      <c r="H68" s="318"/>
      <c r="I68" s="318"/>
      <c r="J68" s="319"/>
    </row>
    <row r="69" spans="2:13" ht="17.25" thickBot="1" x14ac:dyDescent="0.3">
      <c r="B69" s="320" t="s">
        <v>58</v>
      </c>
      <c r="C69" s="321"/>
      <c r="D69" s="321"/>
      <c r="E69" s="321"/>
      <c r="F69" s="321"/>
      <c r="G69" s="321"/>
      <c r="H69" s="321"/>
      <c r="I69" s="321"/>
      <c r="J69" s="22">
        <f>J54+J57+J60+J62+J63+J64+J66+J65</f>
        <v>20430.059999999994</v>
      </c>
    </row>
  </sheetData>
  <mergeCells count="94">
    <mergeCell ref="F56:H56"/>
    <mergeCell ref="F58:H58"/>
    <mergeCell ref="F59:H59"/>
    <mergeCell ref="B60:H60"/>
    <mergeCell ref="B57:H57"/>
    <mergeCell ref="F51:H51"/>
    <mergeCell ref="F52:H52"/>
    <mergeCell ref="F53:H53"/>
    <mergeCell ref="B54:H54"/>
    <mergeCell ref="F55:H55"/>
    <mergeCell ref="L8:M8"/>
    <mergeCell ref="L26:M26"/>
    <mergeCell ref="B68:J68"/>
    <mergeCell ref="C53:E53"/>
    <mergeCell ref="C55:E55"/>
    <mergeCell ref="C56:E56"/>
    <mergeCell ref="C58:E58"/>
    <mergeCell ref="C59:E59"/>
    <mergeCell ref="C51:E51"/>
    <mergeCell ref="C52:E52"/>
    <mergeCell ref="C48:E48"/>
    <mergeCell ref="C49:E49"/>
    <mergeCell ref="C50:E50"/>
    <mergeCell ref="F48:H48"/>
    <mergeCell ref="F49:H49"/>
    <mergeCell ref="F50:H50"/>
    <mergeCell ref="B69:I69"/>
    <mergeCell ref="B61:J61"/>
    <mergeCell ref="C62:E62"/>
    <mergeCell ref="F62:I62"/>
    <mergeCell ref="C63:E63"/>
    <mergeCell ref="F63:I63"/>
    <mergeCell ref="C64:E64"/>
    <mergeCell ref="F64:I64"/>
    <mergeCell ref="C65:E65"/>
    <mergeCell ref="F65:I65"/>
    <mergeCell ref="C66:E66"/>
    <mergeCell ref="F66:I66"/>
    <mergeCell ref="C46:E46"/>
    <mergeCell ref="B42:I42"/>
    <mergeCell ref="C47:E47"/>
    <mergeCell ref="F46:H46"/>
    <mergeCell ref="F47:H47"/>
    <mergeCell ref="B28:I28"/>
    <mergeCell ref="B38:I38"/>
    <mergeCell ref="B39:I39"/>
    <mergeCell ref="B40:I40"/>
    <mergeCell ref="B44:J44"/>
    <mergeCell ref="B37:I37"/>
    <mergeCell ref="B30:F30"/>
    <mergeCell ref="G30:I30"/>
    <mergeCell ref="B31:F31"/>
    <mergeCell ref="G31:I31"/>
    <mergeCell ref="B32:F32"/>
    <mergeCell ref="G32:I32"/>
    <mergeCell ref="B34:I34"/>
    <mergeCell ref="B35:I35"/>
    <mergeCell ref="B36:I36"/>
    <mergeCell ref="B25:F25"/>
    <mergeCell ref="G25:I25"/>
    <mergeCell ref="B26:F26"/>
    <mergeCell ref="G26:I26"/>
    <mergeCell ref="B27:F27"/>
    <mergeCell ref="G27:I27"/>
    <mergeCell ref="B23:F23"/>
    <mergeCell ref="G23:I23"/>
    <mergeCell ref="B24:F24"/>
    <mergeCell ref="G24:I24"/>
    <mergeCell ref="B22:F22"/>
    <mergeCell ref="G22:I22"/>
    <mergeCell ref="B21:F21"/>
    <mergeCell ref="G21:I21"/>
    <mergeCell ref="B20:F20"/>
    <mergeCell ref="G20:I20"/>
    <mergeCell ref="B18:F18"/>
    <mergeCell ref="G18:I18"/>
    <mergeCell ref="B19:F19"/>
    <mergeCell ref="G19:I19"/>
    <mergeCell ref="B1:J1"/>
    <mergeCell ref="B2:J2"/>
    <mergeCell ref="B3:J3"/>
    <mergeCell ref="B4:J4"/>
    <mergeCell ref="B5:H5"/>
    <mergeCell ref="I5:J5"/>
    <mergeCell ref="B6:H6"/>
    <mergeCell ref="B15:I15"/>
    <mergeCell ref="B17:J17"/>
    <mergeCell ref="B14:I14"/>
    <mergeCell ref="B8:I8"/>
    <mergeCell ref="B9:I9"/>
    <mergeCell ref="B11:I11"/>
    <mergeCell ref="B12:I12"/>
    <mergeCell ref="B13:I13"/>
    <mergeCell ref="I6:J6"/>
  </mergeCells>
  <phoneticPr fontId="47" type="noConversion"/>
  <pageMargins left="0.11811023622047245" right="0.11811023622047245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76"/>
  <sheetViews>
    <sheetView workbookViewId="0">
      <selection activeCell="P54" sqref="P54:P55"/>
    </sheetView>
  </sheetViews>
  <sheetFormatPr defaultRowHeight="15" x14ac:dyDescent="0.25"/>
  <cols>
    <col min="1" max="1" width="2.28515625" customWidth="1"/>
    <col min="2" max="2" width="3.7109375" customWidth="1"/>
    <col min="3" max="4" width="9" customWidth="1"/>
    <col min="6" max="6" width="9" customWidth="1"/>
    <col min="7" max="7" width="2.42578125" customWidth="1"/>
    <col min="8" max="8" width="12.42578125" customWidth="1"/>
    <col min="9" max="9" width="18.7109375" customWidth="1"/>
    <col min="10" max="10" width="21.140625" customWidth="1"/>
    <col min="11" max="11" width="3.5703125" customWidth="1"/>
    <col min="12" max="12" width="4.85546875" customWidth="1"/>
    <col min="13" max="13" width="21" customWidth="1"/>
  </cols>
  <sheetData>
    <row r="1" spans="2:13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3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3" ht="20.25" x14ac:dyDescent="0.3">
      <c r="B3" s="263" t="s">
        <v>155</v>
      </c>
      <c r="C3" s="263"/>
      <c r="D3" s="263"/>
      <c r="E3" s="263"/>
      <c r="F3" s="263"/>
      <c r="G3" s="263"/>
      <c r="H3" s="263"/>
      <c r="I3" s="263"/>
      <c r="J3" s="263"/>
    </row>
    <row r="4" spans="2:13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3" ht="18.75" x14ac:dyDescent="0.3">
      <c r="B5" s="351" t="s">
        <v>81</v>
      </c>
      <c r="C5" s="351"/>
      <c r="D5" s="351"/>
      <c r="E5" s="351"/>
      <c r="F5" s="351"/>
      <c r="G5" s="351"/>
      <c r="H5" s="351"/>
      <c r="I5" s="364">
        <f>'JAN 2022'!I6:J6</f>
        <v>12527305.059999999</v>
      </c>
      <c r="J5" s="364"/>
    </row>
    <row r="6" spans="2:13" ht="21.75" customHeight="1" x14ac:dyDescent="0.3">
      <c r="B6" s="352" t="s">
        <v>148</v>
      </c>
      <c r="C6" s="352"/>
      <c r="D6" s="352"/>
      <c r="E6" s="352"/>
      <c r="F6" s="352"/>
      <c r="G6" s="352"/>
      <c r="H6" s="352"/>
      <c r="I6" s="363">
        <f>J42</f>
        <v>12652117.18</v>
      </c>
      <c r="J6" s="363"/>
    </row>
    <row r="7" spans="2:13" ht="12" customHeight="1" thickBot="1" x14ac:dyDescent="0.35">
      <c r="B7" s="73"/>
      <c r="C7" s="73"/>
      <c r="D7" s="73"/>
      <c r="E7" s="73"/>
      <c r="F7" s="73"/>
      <c r="G7" s="73"/>
      <c r="H7" s="73"/>
      <c r="I7" s="63"/>
      <c r="J7" s="84"/>
    </row>
    <row r="8" spans="2:13" x14ac:dyDescent="0.25">
      <c r="B8" s="358" t="s">
        <v>3</v>
      </c>
      <c r="C8" s="359"/>
      <c r="D8" s="359"/>
      <c r="E8" s="359"/>
      <c r="F8" s="359"/>
      <c r="G8" s="359"/>
      <c r="H8" s="359"/>
      <c r="I8" s="359"/>
      <c r="J8" s="169" t="s">
        <v>12</v>
      </c>
      <c r="K8" s="175"/>
      <c r="L8" s="396" t="s">
        <v>249</v>
      </c>
      <c r="M8" s="396"/>
    </row>
    <row r="9" spans="2:13" x14ac:dyDescent="0.25">
      <c r="B9" s="361" t="s">
        <v>93</v>
      </c>
      <c r="C9" s="362"/>
      <c r="D9" s="362"/>
      <c r="E9" s="362"/>
      <c r="F9" s="362"/>
      <c r="G9" s="362"/>
      <c r="H9" s="362"/>
      <c r="I9" s="362"/>
      <c r="J9" s="170">
        <f>'JAN 2022'!J57</f>
        <v>-1900.9699999999993</v>
      </c>
      <c r="K9" s="175"/>
      <c r="L9" s="178">
        <v>1</v>
      </c>
      <c r="M9" s="171">
        <v>42904.29</v>
      </c>
    </row>
    <row r="10" spans="2:13" x14ac:dyDescent="0.25">
      <c r="B10" s="235" t="s">
        <v>62</v>
      </c>
      <c r="C10" s="180"/>
      <c r="D10" s="180"/>
      <c r="E10" s="180"/>
      <c r="F10" s="180"/>
      <c r="G10" s="180"/>
      <c r="H10" s="180"/>
      <c r="I10" s="208">
        <v>335052.73</v>
      </c>
      <c r="J10" s="172">
        <f>L26</f>
        <v>323008.21999999997</v>
      </c>
      <c r="K10" s="175"/>
      <c r="L10" s="178">
        <v>2</v>
      </c>
      <c r="M10" s="171">
        <v>41576.32</v>
      </c>
    </row>
    <row r="11" spans="2:13" x14ac:dyDescent="0.25">
      <c r="B11" s="361" t="s">
        <v>257</v>
      </c>
      <c r="C11" s="362"/>
      <c r="D11" s="362"/>
      <c r="E11" s="362"/>
      <c r="F11" s="362"/>
      <c r="G11" s="362"/>
      <c r="H11" s="362"/>
      <c r="I11" s="362"/>
      <c r="J11" s="170">
        <v>2360.77</v>
      </c>
      <c r="K11" s="175"/>
      <c r="L11" s="178">
        <v>3</v>
      </c>
      <c r="M11" s="171">
        <v>58903.3</v>
      </c>
    </row>
    <row r="12" spans="2:13" x14ac:dyDescent="0.25">
      <c r="B12" s="361" t="s">
        <v>5</v>
      </c>
      <c r="C12" s="362"/>
      <c r="D12" s="362"/>
      <c r="E12" s="362"/>
      <c r="F12" s="362"/>
      <c r="G12" s="362"/>
      <c r="H12" s="362"/>
      <c r="I12" s="362"/>
      <c r="J12" s="170">
        <v>19605.07</v>
      </c>
      <c r="K12" s="175"/>
      <c r="L12" s="178">
        <v>4</v>
      </c>
      <c r="M12" s="171">
        <v>16666.57</v>
      </c>
    </row>
    <row r="13" spans="2:13" x14ac:dyDescent="0.25">
      <c r="B13" s="361" t="s">
        <v>6</v>
      </c>
      <c r="C13" s="362"/>
      <c r="D13" s="362"/>
      <c r="E13" s="362"/>
      <c r="F13" s="362"/>
      <c r="G13" s="362"/>
      <c r="H13" s="362"/>
      <c r="I13" s="362"/>
      <c r="J13" s="172">
        <v>18814.63</v>
      </c>
      <c r="K13" s="175"/>
      <c r="L13" s="178">
        <v>5</v>
      </c>
      <c r="M13" s="171">
        <v>11666.39</v>
      </c>
    </row>
    <row r="14" spans="2:13" x14ac:dyDescent="0.25">
      <c r="B14" s="361" t="s">
        <v>7</v>
      </c>
      <c r="C14" s="362"/>
      <c r="D14" s="362"/>
      <c r="E14" s="362"/>
      <c r="F14" s="362"/>
      <c r="G14" s="362"/>
      <c r="H14" s="362"/>
      <c r="I14" s="362"/>
      <c r="J14" s="173">
        <v>574.75</v>
      </c>
      <c r="K14" s="175"/>
      <c r="L14" s="178">
        <v>6</v>
      </c>
      <c r="M14" s="171">
        <v>39807.47</v>
      </c>
    </row>
    <row r="15" spans="2:13" ht="15.75" thickBot="1" x14ac:dyDescent="0.3">
      <c r="B15" s="356" t="s">
        <v>8</v>
      </c>
      <c r="C15" s="357"/>
      <c r="D15" s="357"/>
      <c r="E15" s="357"/>
      <c r="F15" s="357"/>
      <c r="G15" s="357"/>
      <c r="H15" s="357"/>
      <c r="I15" s="357"/>
      <c r="J15" s="174">
        <v>274744</v>
      </c>
      <c r="K15" s="175"/>
      <c r="L15" s="178">
        <v>7</v>
      </c>
      <c r="M15" s="171">
        <v>27864.99</v>
      </c>
    </row>
    <row r="16" spans="2:13" ht="15.75" thickBot="1" x14ac:dyDescent="0.3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8">
        <v>8</v>
      </c>
      <c r="M16" s="171">
        <v>1590.71</v>
      </c>
    </row>
    <row r="17" spans="2:13" x14ac:dyDescent="0.25">
      <c r="B17" s="358" t="s">
        <v>9</v>
      </c>
      <c r="C17" s="359"/>
      <c r="D17" s="359"/>
      <c r="E17" s="359"/>
      <c r="F17" s="359"/>
      <c r="G17" s="359"/>
      <c r="H17" s="359"/>
      <c r="I17" s="359"/>
      <c r="J17" s="360"/>
      <c r="K17" s="175"/>
      <c r="L17" s="178">
        <v>9</v>
      </c>
      <c r="M17" s="171">
        <v>2272.46</v>
      </c>
    </row>
    <row r="18" spans="2:13" x14ac:dyDescent="0.25">
      <c r="B18" s="365" t="s">
        <v>10</v>
      </c>
      <c r="C18" s="366"/>
      <c r="D18" s="366"/>
      <c r="E18" s="366"/>
      <c r="F18" s="366"/>
      <c r="G18" s="366" t="s">
        <v>11</v>
      </c>
      <c r="H18" s="366"/>
      <c r="I18" s="366"/>
      <c r="J18" s="176" t="s">
        <v>12</v>
      </c>
      <c r="K18" s="175"/>
      <c r="L18" s="178">
        <v>10</v>
      </c>
      <c r="M18" s="171">
        <v>32840.480000000003</v>
      </c>
    </row>
    <row r="19" spans="2:13" x14ac:dyDescent="0.25">
      <c r="B19" s="367" t="s">
        <v>13</v>
      </c>
      <c r="C19" s="368"/>
      <c r="D19" s="368"/>
      <c r="E19" s="368"/>
      <c r="F19" s="368"/>
      <c r="G19" s="369">
        <v>44592</v>
      </c>
      <c r="H19" s="369"/>
      <c r="I19" s="369"/>
      <c r="J19" s="249">
        <f>'JAN 2022'!J60</f>
        <v>771.06</v>
      </c>
      <c r="K19" s="175"/>
      <c r="L19" s="178">
        <v>11</v>
      </c>
      <c r="M19" s="171">
        <v>46915.24</v>
      </c>
    </row>
    <row r="20" spans="2:13" x14ac:dyDescent="0.25">
      <c r="B20" s="361" t="s">
        <v>14</v>
      </c>
      <c r="C20" s="362"/>
      <c r="D20" s="362"/>
      <c r="E20" s="362"/>
      <c r="F20" s="362"/>
      <c r="G20" s="401" t="s">
        <v>45</v>
      </c>
      <c r="H20" s="401"/>
      <c r="I20" s="401"/>
      <c r="J20" s="181">
        <f>K62</f>
        <v>0</v>
      </c>
      <c r="K20" s="175"/>
      <c r="L20" s="178">
        <v>12</v>
      </c>
      <c r="M20" s="171"/>
    </row>
    <row r="21" spans="2:13" x14ac:dyDescent="0.25">
      <c r="B21" s="361" t="s">
        <v>15</v>
      </c>
      <c r="C21" s="362"/>
      <c r="D21" s="362"/>
      <c r="E21" s="362"/>
      <c r="F21" s="362"/>
      <c r="G21" s="401" t="s">
        <v>46</v>
      </c>
      <c r="H21" s="401"/>
      <c r="I21" s="401"/>
      <c r="J21" s="182">
        <v>5680.1</v>
      </c>
      <c r="K21" s="175"/>
      <c r="L21" s="178">
        <v>13</v>
      </c>
      <c r="M21" s="171"/>
    </row>
    <row r="22" spans="2:13" x14ac:dyDescent="0.25">
      <c r="B22" s="361" t="s">
        <v>285</v>
      </c>
      <c r="C22" s="362"/>
      <c r="D22" s="362"/>
      <c r="E22" s="362"/>
      <c r="F22" s="362"/>
      <c r="G22" s="401" t="s">
        <v>122</v>
      </c>
      <c r="H22" s="401"/>
      <c r="I22" s="401"/>
      <c r="J22" s="182">
        <v>3000</v>
      </c>
      <c r="K22" s="175"/>
      <c r="L22" s="178">
        <v>14</v>
      </c>
      <c r="M22" s="171"/>
    </row>
    <row r="23" spans="2:13" x14ac:dyDescent="0.25">
      <c r="B23" s="361" t="s">
        <v>286</v>
      </c>
      <c r="C23" s="362"/>
      <c r="D23" s="362"/>
      <c r="E23" s="362"/>
      <c r="F23" s="362"/>
      <c r="G23" s="401" t="s">
        <v>54</v>
      </c>
      <c r="H23" s="401"/>
      <c r="I23" s="401"/>
      <c r="J23" s="182">
        <v>400</v>
      </c>
      <c r="K23" s="175"/>
      <c r="L23" s="178">
        <v>15</v>
      </c>
      <c r="M23" s="171"/>
    </row>
    <row r="24" spans="2:13" x14ac:dyDescent="0.25">
      <c r="B24" s="361" t="s">
        <v>55</v>
      </c>
      <c r="C24" s="362"/>
      <c r="D24" s="362"/>
      <c r="E24" s="362"/>
      <c r="F24" s="362"/>
      <c r="G24" s="362" t="s">
        <v>198</v>
      </c>
      <c r="H24" s="362"/>
      <c r="I24" s="362"/>
      <c r="J24" s="182">
        <v>150</v>
      </c>
      <c r="K24" s="175"/>
      <c r="L24" s="178">
        <v>16</v>
      </c>
      <c r="M24" s="171"/>
    </row>
    <row r="25" spans="2:13" ht="15.75" thickBot="1" x14ac:dyDescent="0.3">
      <c r="B25" s="361" t="s">
        <v>126</v>
      </c>
      <c r="C25" s="362"/>
      <c r="D25" s="362"/>
      <c r="E25" s="362"/>
      <c r="F25" s="362"/>
      <c r="G25" s="401" t="s">
        <v>121</v>
      </c>
      <c r="H25" s="401"/>
      <c r="I25" s="401"/>
      <c r="J25" s="182">
        <v>700</v>
      </c>
      <c r="K25" s="175"/>
      <c r="L25" s="178">
        <v>17</v>
      </c>
      <c r="M25" s="171"/>
    </row>
    <row r="26" spans="2:13" ht="15.75" thickBot="1" x14ac:dyDescent="0.3">
      <c r="B26" s="361" t="s">
        <v>125</v>
      </c>
      <c r="C26" s="362"/>
      <c r="D26" s="362"/>
      <c r="E26" s="362"/>
      <c r="F26" s="362"/>
      <c r="G26" s="401" t="s">
        <v>63</v>
      </c>
      <c r="H26" s="401"/>
      <c r="I26" s="401"/>
      <c r="J26" s="182">
        <v>389.18</v>
      </c>
      <c r="K26" s="175"/>
      <c r="L26" s="397">
        <f>SUM(M9:M25)</f>
        <v>323008.21999999997</v>
      </c>
      <c r="M26" s="398"/>
    </row>
    <row r="27" spans="2:13" x14ac:dyDescent="0.25">
      <c r="B27" s="361" t="s">
        <v>120</v>
      </c>
      <c r="C27" s="362"/>
      <c r="D27" s="362"/>
      <c r="E27" s="362"/>
      <c r="F27" s="362"/>
      <c r="G27" s="401" t="s">
        <v>203</v>
      </c>
      <c r="H27" s="401"/>
      <c r="I27" s="401"/>
      <c r="J27" s="182">
        <v>692</v>
      </c>
      <c r="K27" s="175"/>
      <c r="L27" s="175"/>
      <c r="M27" s="175"/>
    </row>
    <row r="28" spans="2:13" x14ac:dyDescent="0.25">
      <c r="B28" s="361" t="s">
        <v>18</v>
      </c>
      <c r="C28" s="362"/>
      <c r="D28" s="362"/>
      <c r="E28" s="362"/>
      <c r="F28" s="362"/>
      <c r="G28" s="401" t="s">
        <v>49</v>
      </c>
      <c r="H28" s="401"/>
      <c r="I28" s="401"/>
      <c r="J28" s="182">
        <v>2326.7399999999998</v>
      </c>
      <c r="K28" s="175"/>
      <c r="L28" s="175"/>
      <c r="M28" s="175"/>
    </row>
    <row r="29" spans="2:13" x14ac:dyDescent="0.25">
      <c r="B29" s="361" t="s">
        <v>20</v>
      </c>
      <c r="C29" s="362"/>
      <c r="D29" s="362"/>
      <c r="E29" s="362"/>
      <c r="F29" s="362"/>
      <c r="G29" s="401" t="s">
        <v>50</v>
      </c>
      <c r="H29" s="401"/>
      <c r="I29" s="401"/>
      <c r="J29" s="183">
        <v>38.270000000000003</v>
      </c>
      <c r="K29" s="175"/>
      <c r="L29" s="175"/>
      <c r="M29" s="175"/>
    </row>
    <row r="30" spans="2:13" ht="15.75" thickBot="1" x14ac:dyDescent="0.3">
      <c r="B30" s="370" t="s">
        <v>58</v>
      </c>
      <c r="C30" s="371"/>
      <c r="D30" s="371"/>
      <c r="E30" s="371"/>
      <c r="F30" s="371"/>
      <c r="G30" s="371"/>
      <c r="H30" s="371"/>
      <c r="I30" s="372"/>
      <c r="J30" s="184">
        <f>SUM(J21:J29)</f>
        <v>13376.29</v>
      </c>
      <c r="K30" s="175"/>
      <c r="L30" s="175"/>
      <c r="M30" s="175"/>
    </row>
    <row r="31" spans="2:13" ht="15.75" thickBot="1" x14ac:dyDescent="0.3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2:13" x14ac:dyDescent="0.25">
      <c r="B32" s="358" t="s">
        <v>97</v>
      </c>
      <c r="C32" s="359"/>
      <c r="D32" s="359"/>
      <c r="E32" s="359"/>
      <c r="F32" s="359"/>
      <c r="G32" s="359" t="s">
        <v>22</v>
      </c>
      <c r="H32" s="359"/>
      <c r="I32" s="360"/>
      <c r="J32" s="185">
        <f>'JAN 2022'!J54</f>
        <v>21559.969999999994</v>
      </c>
      <c r="K32" s="175"/>
      <c r="L32" s="175"/>
      <c r="M32" s="175"/>
    </row>
    <row r="33" spans="2:13" x14ac:dyDescent="0.25">
      <c r="B33" s="367" t="s">
        <v>23</v>
      </c>
      <c r="C33" s="368"/>
      <c r="D33" s="368"/>
      <c r="E33" s="368"/>
      <c r="F33" s="368"/>
      <c r="G33" s="368" t="s">
        <v>25</v>
      </c>
      <c r="H33" s="368"/>
      <c r="I33" s="380"/>
      <c r="J33" s="186">
        <f>J56</f>
        <v>72256.83</v>
      </c>
      <c r="K33" s="175"/>
      <c r="L33" s="175"/>
      <c r="M33" s="175"/>
    </row>
    <row r="34" spans="2:13" ht="15.75" thickBot="1" x14ac:dyDescent="0.3">
      <c r="B34" s="381" t="s">
        <v>24</v>
      </c>
      <c r="C34" s="382"/>
      <c r="D34" s="382"/>
      <c r="E34" s="382"/>
      <c r="F34" s="382"/>
      <c r="G34" s="382" t="s">
        <v>26</v>
      </c>
      <c r="H34" s="382"/>
      <c r="I34" s="383"/>
      <c r="J34" s="188">
        <v>0</v>
      </c>
      <c r="K34" s="175"/>
      <c r="L34" s="175"/>
      <c r="M34" s="175"/>
    </row>
    <row r="35" spans="2:13" ht="15.75" thickBot="1" x14ac:dyDescent="0.3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</row>
    <row r="36" spans="2:13" x14ac:dyDescent="0.25">
      <c r="B36" s="384" t="s">
        <v>27</v>
      </c>
      <c r="C36" s="385"/>
      <c r="D36" s="385"/>
      <c r="E36" s="385"/>
      <c r="F36" s="385"/>
      <c r="G36" s="385"/>
      <c r="H36" s="385"/>
      <c r="I36" s="386"/>
      <c r="J36" s="169" t="s">
        <v>12</v>
      </c>
      <c r="K36" s="175"/>
      <c r="L36" s="175"/>
      <c r="M36" s="175"/>
    </row>
    <row r="37" spans="2:13" x14ac:dyDescent="0.25">
      <c r="B37" s="373" t="s">
        <v>28</v>
      </c>
      <c r="C37" s="374"/>
      <c r="D37" s="374"/>
      <c r="E37" s="374"/>
      <c r="F37" s="374"/>
      <c r="G37" s="374"/>
      <c r="H37" s="374"/>
      <c r="I37" s="375"/>
      <c r="J37" s="179">
        <f>I62</f>
        <v>96245.860000000015</v>
      </c>
      <c r="K37" s="175"/>
      <c r="L37" s="175"/>
      <c r="M37" s="175"/>
    </row>
    <row r="38" spans="2:13" x14ac:dyDescent="0.25">
      <c r="B38" s="373" t="s">
        <v>29</v>
      </c>
      <c r="C38" s="374"/>
      <c r="D38" s="374"/>
      <c r="E38" s="374"/>
      <c r="F38" s="374"/>
      <c r="G38" s="374"/>
      <c r="H38" s="374"/>
      <c r="I38" s="375"/>
      <c r="J38" s="179">
        <f>I56</f>
        <v>9409709.9800000004</v>
      </c>
      <c r="K38" s="175"/>
      <c r="L38" s="175"/>
      <c r="M38" s="175"/>
    </row>
    <row r="39" spans="2:13" x14ac:dyDescent="0.25">
      <c r="B39" s="373" t="s">
        <v>30</v>
      </c>
      <c r="C39" s="374"/>
      <c r="D39" s="374"/>
      <c r="E39" s="374"/>
      <c r="F39" s="374"/>
      <c r="G39" s="374"/>
      <c r="H39" s="374"/>
      <c r="I39" s="375"/>
      <c r="J39" s="179">
        <f>I59</f>
        <v>3146161.34</v>
      </c>
      <c r="K39" s="175"/>
      <c r="L39" s="175"/>
      <c r="M39" s="175"/>
    </row>
    <row r="40" spans="2:13" x14ac:dyDescent="0.25">
      <c r="B40" s="373" t="s">
        <v>31</v>
      </c>
      <c r="C40" s="374"/>
      <c r="D40" s="374"/>
      <c r="E40" s="374"/>
      <c r="F40" s="374"/>
      <c r="G40" s="374"/>
      <c r="H40" s="374"/>
      <c r="I40" s="375"/>
      <c r="J40" s="179">
        <f>J68</f>
        <v>0</v>
      </c>
      <c r="K40" s="175"/>
      <c r="L40" s="175"/>
      <c r="M40" s="175"/>
    </row>
    <row r="41" spans="2:13" x14ac:dyDescent="0.25">
      <c r="B41" s="373" t="s">
        <v>32</v>
      </c>
      <c r="C41" s="374"/>
      <c r="D41" s="374"/>
      <c r="E41" s="374"/>
      <c r="F41" s="374"/>
      <c r="G41" s="374"/>
      <c r="H41" s="374"/>
      <c r="I41" s="375"/>
      <c r="J41" s="179">
        <v>0</v>
      </c>
      <c r="K41" s="175"/>
      <c r="L41" s="175"/>
      <c r="M41" s="175"/>
    </row>
    <row r="42" spans="2:13" ht="15.75" thickBot="1" x14ac:dyDescent="0.3">
      <c r="B42" s="376" t="s">
        <v>33</v>
      </c>
      <c r="C42" s="377"/>
      <c r="D42" s="377"/>
      <c r="E42" s="377"/>
      <c r="F42" s="377"/>
      <c r="G42" s="377"/>
      <c r="H42" s="377"/>
      <c r="I42" s="378"/>
      <c r="J42" s="237">
        <f>SUM(J37:J41)</f>
        <v>12652117.18</v>
      </c>
      <c r="K42" s="175"/>
      <c r="L42" s="175"/>
      <c r="M42" s="175"/>
    </row>
    <row r="43" spans="2:13" ht="15.75" thickBot="1" x14ac:dyDescent="0.3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</row>
    <row r="44" spans="2:13" ht="16.5" thickBot="1" x14ac:dyDescent="0.3">
      <c r="B44" s="388" t="s">
        <v>153</v>
      </c>
      <c r="C44" s="388"/>
      <c r="D44" s="388"/>
      <c r="E44" s="388"/>
      <c r="F44" s="388"/>
      <c r="G44" s="388"/>
      <c r="H44" s="388"/>
      <c r="I44" s="388"/>
      <c r="J44" s="168">
        <f>J56+J59+J62</f>
        <v>91792.74</v>
      </c>
      <c r="K44" s="175"/>
      <c r="L44" s="175"/>
      <c r="M44" s="175"/>
    </row>
    <row r="45" spans="2:13" ht="81" customHeight="1" x14ac:dyDescent="0.25">
      <c r="B45" s="175"/>
      <c r="C45" s="190"/>
      <c r="D45" s="190"/>
      <c r="E45" s="190"/>
      <c r="F45" s="190"/>
      <c r="G45" s="190"/>
      <c r="H45" s="190"/>
      <c r="I45" s="190"/>
      <c r="J45" s="190"/>
      <c r="K45" s="175"/>
      <c r="L45" s="175"/>
      <c r="M45" s="175"/>
    </row>
    <row r="46" spans="2:13" ht="18" x14ac:dyDescent="0.25">
      <c r="B46" s="379" t="s">
        <v>242</v>
      </c>
      <c r="C46" s="379"/>
      <c r="D46" s="379"/>
      <c r="E46" s="379"/>
      <c r="F46" s="379"/>
      <c r="G46" s="379"/>
      <c r="H46" s="379"/>
      <c r="I46" s="379"/>
      <c r="J46" s="379"/>
      <c r="K46" s="175"/>
      <c r="L46" s="175"/>
      <c r="M46" s="175"/>
    </row>
    <row r="47" spans="2:13" ht="15.75" thickBot="1" x14ac:dyDescent="0.3">
      <c r="B47" s="175"/>
      <c r="C47" s="191"/>
      <c r="D47" s="191"/>
      <c r="E47" s="175"/>
      <c r="F47" s="175"/>
      <c r="G47" s="175"/>
      <c r="H47" s="175"/>
      <c r="I47" s="190" t="s">
        <v>204</v>
      </c>
      <c r="J47" s="190" t="s">
        <v>236</v>
      </c>
      <c r="K47" s="190"/>
      <c r="L47" s="175"/>
      <c r="M47" s="175"/>
    </row>
    <row r="48" spans="2:13" x14ac:dyDescent="0.25">
      <c r="B48" s="192">
        <v>1</v>
      </c>
      <c r="C48" s="387" t="s">
        <v>66</v>
      </c>
      <c r="D48" s="387"/>
      <c r="E48" s="387"/>
      <c r="F48" s="390" t="s">
        <v>34</v>
      </c>
      <c r="G48" s="390"/>
      <c r="H48" s="390"/>
      <c r="I48" s="246">
        <v>840243.85</v>
      </c>
      <c r="J48" s="236">
        <v>4405.21</v>
      </c>
      <c r="K48" s="243"/>
      <c r="L48" s="175"/>
      <c r="M48" s="175"/>
    </row>
    <row r="49" spans="2:13" x14ac:dyDescent="0.25">
      <c r="B49" s="177">
        <v>2</v>
      </c>
      <c r="C49" s="389" t="s">
        <v>66</v>
      </c>
      <c r="D49" s="389"/>
      <c r="E49" s="389"/>
      <c r="F49" s="368" t="s">
        <v>35</v>
      </c>
      <c r="G49" s="368"/>
      <c r="H49" s="368"/>
      <c r="I49" s="250">
        <v>867680.98</v>
      </c>
      <c r="J49" s="233">
        <v>183.46</v>
      </c>
      <c r="K49" s="243"/>
      <c r="L49" s="175"/>
      <c r="M49" s="175"/>
    </row>
    <row r="50" spans="2:13" x14ac:dyDescent="0.25">
      <c r="B50" s="177">
        <v>3</v>
      </c>
      <c r="C50" s="389" t="s">
        <v>66</v>
      </c>
      <c r="D50" s="389"/>
      <c r="E50" s="389"/>
      <c r="F50" s="368" t="s">
        <v>36</v>
      </c>
      <c r="G50" s="368"/>
      <c r="H50" s="368"/>
      <c r="I50" s="247">
        <v>1473584.44</v>
      </c>
      <c r="J50" s="233">
        <v>16699.52</v>
      </c>
      <c r="K50" s="243"/>
      <c r="L50" s="175"/>
      <c r="M50" s="175"/>
    </row>
    <row r="51" spans="2:13" x14ac:dyDescent="0.25">
      <c r="B51" s="177">
        <v>4</v>
      </c>
      <c r="C51" s="389" t="s">
        <v>66</v>
      </c>
      <c r="D51" s="389"/>
      <c r="E51" s="389"/>
      <c r="F51" s="368" t="s">
        <v>37</v>
      </c>
      <c r="G51" s="368"/>
      <c r="H51" s="368"/>
      <c r="I51" s="247">
        <v>1126290.23</v>
      </c>
      <c r="J51" s="233">
        <v>8104.57</v>
      </c>
      <c r="K51" s="243"/>
      <c r="L51" s="175"/>
      <c r="M51" s="175"/>
    </row>
    <row r="52" spans="2:13" x14ac:dyDescent="0.25">
      <c r="B52" s="177">
        <v>5</v>
      </c>
      <c r="C52" s="389" t="s">
        <v>66</v>
      </c>
      <c r="D52" s="389"/>
      <c r="E52" s="389"/>
      <c r="F52" s="368" t="s">
        <v>38</v>
      </c>
      <c r="G52" s="368"/>
      <c r="H52" s="368"/>
      <c r="I52" s="247">
        <v>694318.33</v>
      </c>
      <c r="J52" s="233">
        <v>7220.88</v>
      </c>
      <c r="K52" s="243"/>
      <c r="L52" s="175"/>
      <c r="M52" s="175"/>
    </row>
    <row r="53" spans="2:13" x14ac:dyDescent="0.25">
      <c r="B53" s="177">
        <v>6</v>
      </c>
      <c r="C53" s="389" t="s">
        <v>66</v>
      </c>
      <c r="D53" s="389"/>
      <c r="E53" s="389"/>
      <c r="F53" s="368" t="s">
        <v>39</v>
      </c>
      <c r="G53" s="368"/>
      <c r="H53" s="368"/>
      <c r="I53" s="247">
        <v>1692448.88</v>
      </c>
      <c r="J53" s="233">
        <v>13749.76</v>
      </c>
      <c r="K53" s="243"/>
      <c r="L53" s="175"/>
      <c r="M53" s="175"/>
    </row>
    <row r="54" spans="2:13" x14ac:dyDescent="0.25">
      <c r="B54" s="177">
        <v>7</v>
      </c>
      <c r="C54" s="389" t="s">
        <v>66</v>
      </c>
      <c r="D54" s="389"/>
      <c r="E54" s="389"/>
      <c r="F54" s="368" t="s">
        <v>40</v>
      </c>
      <c r="G54" s="368"/>
      <c r="H54" s="368"/>
      <c r="I54" s="250">
        <v>2109265.56</v>
      </c>
      <c r="J54" s="233">
        <v>16859.45</v>
      </c>
      <c r="K54" s="243"/>
      <c r="L54" s="175"/>
      <c r="M54" s="175"/>
    </row>
    <row r="55" spans="2:13" x14ac:dyDescent="0.25">
      <c r="B55" s="177">
        <v>8</v>
      </c>
      <c r="C55" s="389" t="s">
        <v>66</v>
      </c>
      <c r="D55" s="389"/>
      <c r="E55" s="389"/>
      <c r="F55" s="368" t="s">
        <v>41</v>
      </c>
      <c r="G55" s="368"/>
      <c r="H55" s="368"/>
      <c r="I55" s="247">
        <v>605877.71</v>
      </c>
      <c r="J55" s="233">
        <v>5033.9799999999996</v>
      </c>
      <c r="K55" s="243"/>
      <c r="L55" s="175"/>
      <c r="M55" s="175"/>
    </row>
    <row r="56" spans="2:13" x14ac:dyDescent="0.25">
      <c r="B56" s="399" t="s">
        <v>58</v>
      </c>
      <c r="C56" s="400"/>
      <c r="D56" s="400"/>
      <c r="E56" s="400"/>
      <c r="F56" s="400"/>
      <c r="G56" s="400"/>
      <c r="H56" s="400"/>
      <c r="I56" s="204">
        <f>SUM(I48:I55)</f>
        <v>9409709.9800000004</v>
      </c>
      <c r="J56" s="205">
        <f>SUM(J48:J55)</f>
        <v>72256.83</v>
      </c>
      <c r="K56" s="244"/>
      <c r="L56" s="175"/>
      <c r="M56" s="175"/>
    </row>
    <row r="57" spans="2:13" x14ac:dyDescent="0.25">
      <c r="B57" s="177">
        <v>9</v>
      </c>
      <c r="C57" s="368" t="s">
        <v>67</v>
      </c>
      <c r="D57" s="368"/>
      <c r="E57" s="368"/>
      <c r="F57" s="368" t="s">
        <v>44</v>
      </c>
      <c r="G57" s="368"/>
      <c r="H57" s="368"/>
      <c r="I57" s="247">
        <v>1513743.81</v>
      </c>
      <c r="J57" s="233">
        <v>8034.05</v>
      </c>
      <c r="K57" s="243"/>
      <c r="L57" s="175"/>
      <c r="M57" s="175"/>
    </row>
    <row r="58" spans="2:13" x14ac:dyDescent="0.25">
      <c r="B58" s="177">
        <v>10</v>
      </c>
      <c r="C58" s="368" t="s">
        <v>67</v>
      </c>
      <c r="D58" s="368"/>
      <c r="E58" s="368"/>
      <c r="F58" s="368" t="s">
        <v>43</v>
      </c>
      <c r="G58" s="368"/>
      <c r="H58" s="368"/>
      <c r="I58" s="247">
        <v>1632417.53</v>
      </c>
      <c r="J58" s="233">
        <v>10780.58</v>
      </c>
      <c r="K58" s="243"/>
      <c r="L58" s="175"/>
      <c r="M58" s="175"/>
    </row>
    <row r="59" spans="2:13" x14ac:dyDescent="0.25">
      <c r="B59" s="399" t="s">
        <v>58</v>
      </c>
      <c r="C59" s="400"/>
      <c r="D59" s="400"/>
      <c r="E59" s="400"/>
      <c r="F59" s="400"/>
      <c r="G59" s="400"/>
      <c r="H59" s="400"/>
      <c r="I59" s="204">
        <f>SUM(I57:I58)</f>
        <v>3146161.34</v>
      </c>
      <c r="J59" s="205">
        <f>SUM(J57:J58)</f>
        <v>18814.63</v>
      </c>
      <c r="K59" s="244"/>
      <c r="L59" s="175"/>
      <c r="M59" s="175"/>
    </row>
    <row r="60" spans="2:13" x14ac:dyDescent="0.25">
      <c r="B60" s="177">
        <v>11</v>
      </c>
      <c r="C60" s="368" t="s">
        <v>68</v>
      </c>
      <c r="D60" s="368"/>
      <c r="E60" s="368"/>
      <c r="F60" s="368" t="s">
        <v>59</v>
      </c>
      <c r="G60" s="368"/>
      <c r="H60" s="368"/>
      <c r="I60" s="247">
        <v>10295.540000000001</v>
      </c>
      <c r="J60" s="233">
        <v>81.540000000000006</v>
      </c>
      <c r="K60" s="243"/>
      <c r="L60" s="175"/>
      <c r="M60" s="175"/>
    </row>
    <row r="61" spans="2:13" x14ac:dyDescent="0.25">
      <c r="B61" s="177">
        <v>12</v>
      </c>
      <c r="C61" s="368" t="s">
        <v>68</v>
      </c>
      <c r="D61" s="368"/>
      <c r="E61" s="368"/>
      <c r="F61" s="368" t="s">
        <v>60</v>
      </c>
      <c r="G61" s="368"/>
      <c r="H61" s="368"/>
      <c r="I61" s="247">
        <v>85950.32</v>
      </c>
      <c r="J61" s="233">
        <v>639.74</v>
      </c>
      <c r="K61" s="243"/>
      <c r="L61" s="175"/>
      <c r="M61" s="175"/>
    </row>
    <row r="62" spans="2:13" ht="15.75" thickBot="1" x14ac:dyDescent="0.3">
      <c r="B62" s="314" t="s">
        <v>58</v>
      </c>
      <c r="C62" s="315"/>
      <c r="D62" s="315"/>
      <c r="E62" s="315"/>
      <c r="F62" s="315"/>
      <c r="G62" s="315"/>
      <c r="H62" s="315"/>
      <c r="I62" s="206">
        <f>SUM(I60:I61)</f>
        <v>96245.860000000015</v>
      </c>
      <c r="J62" s="207">
        <f>SUM(J60:J61)</f>
        <v>721.28</v>
      </c>
      <c r="K62" s="244"/>
      <c r="L62" s="175"/>
      <c r="M62" s="175"/>
    </row>
    <row r="63" spans="2:13" ht="15.75" thickBot="1" x14ac:dyDescent="0.3">
      <c r="B63" s="391" t="s">
        <v>70</v>
      </c>
      <c r="C63" s="391"/>
      <c r="D63" s="391"/>
      <c r="E63" s="391"/>
      <c r="F63" s="391"/>
      <c r="G63" s="391"/>
      <c r="H63" s="391"/>
      <c r="I63" s="391"/>
      <c r="J63" s="391"/>
      <c r="K63" s="240"/>
      <c r="L63" s="175"/>
      <c r="M63" s="175"/>
    </row>
    <row r="64" spans="2:13" x14ac:dyDescent="0.25">
      <c r="B64" s="192">
        <v>1</v>
      </c>
      <c r="C64" s="387" t="s">
        <v>66</v>
      </c>
      <c r="D64" s="387"/>
      <c r="E64" s="387"/>
      <c r="F64" s="390" t="s">
        <v>42</v>
      </c>
      <c r="G64" s="390"/>
      <c r="H64" s="390"/>
      <c r="I64" s="390"/>
      <c r="J64" s="200">
        <v>0</v>
      </c>
      <c r="K64" s="242"/>
      <c r="L64" s="175"/>
      <c r="M64" s="175"/>
    </row>
    <row r="65" spans="2:13" x14ac:dyDescent="0.25">
      <c r="B65" s="177">
        <v>2</v>
      </c>
      <c r="C65" s="368" t="s">
        <v>67</v>
      </c>
      <c r="D65" s="368"/>
      <c r="E65" s="368"/>
      <c r="F65" s="368" t="s">
        <v>42</v>
      </c>
      <c r="G65" s="368"/>
      <c r="H65" s="368"/>
      <c r="I65" s="368"/>
      <c r="J65" s="201">
        <v>0</v>
      </c>
      <c r="K65" s="175"/>
      <c r="L65" s="175"/>
      <c r="M65" s="175"/>
    </row>
    <row r="66" spans="2:13" x14ac:dyDescent="0.25">
      <c r="B66" s="177">
        <v>3</v>
      </c>
      <c r="C66" s="368" t="s">
        <v>68</v>
      </c>
      <c r="D66" s="368"/>
      <c r="E66" s="368"/>
      <c r="F66" s="368" t="s">
        <v>42</v>
      </c>
      <c r="G66" s="368"/>
      <c r="H66" s="368"/>
      <c r="I66" s="368"/>
      <c r="J66" s="201">
        <v>0</v>
      </c>
      <c r="K66" s="175"/>
      <c r="L66" s="175"/>
      <c r="M66" s="175"/>
    </row>
    <row r="67" spans="2:13" x14ac:dyDescent="0.25">
      <c r="B67" s="202">
        <v>4</v>
      </c>
      <c r="C67" s="392" t="s">
        <v>73</v>
      </c>
      <c r="D67" s="393"/>
      <c r="E67" s="394"/>
      <c r="F67" s="368" t="s">
        <v>42</v>
      </c>
      <c r="G67" s="368"/>
      <c r="H67" s="368"/>
      <c r="I67" s="368"/>
      <c r="J67" s="201">
        <v>0</v>
      </c>
      <c r="K67" s="175"/>
      <c r="L67" s="175"/>
      <c r="M67" s="175"/>
    </row>
    <row r="68" spans="2:13" ht="15.75" thickBot="1" x14ac:dyDescent="0.3">
      <c r="B68" s="187">
        <v>5</v>
      </c>
      <c r="C68" s="395" t="s">
        <v>71</v>
      </c>
      <c r="D68" s="395"/>
      <c r="E68" s="395"/>
      <c r="F68" s="382" t="s">
        <v>42</v>
      </c>
      <c r="G68" s="382"/>
      <c r="H68" s="382"/>
      <c r="I68" s="382"/>
      <c r="J68" s="203">
        <v>0</v>
      </c>
      <c r="K68" s="175"/>
      <c r="L68" s="175"/>
      <c r="M68" s="175"/>
    </row>
    <row r="69" spans="2:13" ht="15.75" thickBot="1" x14ac:dyDescent="0.3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</row>
    <row r="70" spans="2:13" ht="15.75" x14ac:dyDescent="0.25">
      <c r="B70" s="404" t="s">
        <v>72</v>
      </c>
      <c r="C70" s="405"/>
      <c r="D70" s="405"/>
      <c r="E70" s="405"/>
      <c r="F70" s="405"/>
      <c r="G70" s="405"/>
      <c r="H70" s="405"/>
      <c r="I70" s="405"/>
      <c r="J70" s="406"/>
      <c r="K70" s="175"/>
      <c r="L70" s="175"/>
      <c r="M70" s="175"/>
    </row>
    <row r="71" spans="2:13" ht="16.5" thickBot="1" x14ac:dyDescent="0.3">
      <c r="B71" s="402" t="s">
        <v>58</v>
      </c>
      <c r="C71" s="403"/>
      <c r="D71" s="403"/>
      <c r="E71" s="403"/>
      <c r="F71" s="403"/>
      <c r="G71" s="403"/>
      <c r="H71" s="403"/>
      <c r="I71" s="403"/>
      <c r="J71" s="24">
        <f>J56+J59+J62+J64+J65+J66+J68+J67</f>
        <v>91792.74</v>
      </c>
      <c r="K71" s="175"/>
      <c r="L71" s="175"/>
      <c r="M71" s="175"/>
    </row>
    <row r="72" spans="2:13" x14ac:dyDescent="0.2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</row>
    <row r="73" spans="2:13" x14ac:dyDescent="0.2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</row>
    <row r="74" spans="2:13" x14ac:dyDescent="0.2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</row>
    <row r="75" spans="2:13" x14ac:dyDescent="0.2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</row>
    <row r="76" spans="2:13" x14ac:dyDescent="0.2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</row>
  </sheetData>
  <mergeCells count="98">
    <mergeCell ref="F60:H60"/>
    <mergeCell ref="F61:H61"/>
    <mergeCell ref="B62:H62"/>
    <mergeCell ref="B30:I30"/>
    <mergeCell ref="F55:H55"/>
    <mergeCell ref="B56:H56"/>
    <mergeCell ref="F57:H57"/>
    <mergeCell ref="F58:H58"/>
    <mergeCell ref="B59:H59"/>
    <mergeCell ref="C60:E60"/>
    <mergeCell ref="C61:E61"/>
    <mergeCell ref="F51:H51"/>
    <mergeCell ref="B40:I40"/>
    <mergeCell ref="B41:I41"/>
    <mergeCell ref="B42:I42"/>
    <mergeCell ref="B46:J46"/>
    <mergeCell ref="L8:M8"/>
    <mergeCell ref="L26:M26"/>
    <mergeCell ref="C55:E55"/>
    <mergeCell ref="C57:E57"/>
    <mergeCell ref="C58:E58"/>
    <mergeCell ref="C52:E52"/>
    <mergeCell ref="C53:E53"/>
    <mergeCell ref="C54:E54"/>
    <mergeCell ref="F52:H52"/>
    <mergeCell ref="F53:H53"/>
    <mergeCell ref="F54:H54"/>
    <mergeCell ref="C49:E49"/>
    <mergeCell ref="C50:E50"/>
    <mergeCell ref="C51:E51"/>
    <mergeCell ref="F49:H49"/>
    <mergeCell ref="F50:H50"/>
    <mergeCell ref="B71:I71"/>
    <mergeCell ref="B63:J63"/>
    <mergeCell ref="C64:E64"/>
    <mergeCell ref="F64:I64"/>
    <mergeCell ref="C65:E65"/>
    <mergeCell ref="F65:I65"/>
    <mergeCell ref="C66:E66"/>
    <mergeCell ref="F66:I66"/>
    <mergeCell ref="C67:E67"/>
    <mergeCell ref="F67:I67"/>
    <mergeCell ref="C68:E68"/>
    <mergeCell ref="F68:I68"/>
    <mergeCell ref="B70:J70"/>
    <mergeCell ref="C48:E48"/>
    <mergeCell ref="B44:I44"/>
    <mergeCell ref="F48:H48"/>
    <mergeCell ref="B39:I39"/>
    <mergeCell ref="B32:F32"/>
    <mergeCell ref="G32:I32"/>
    <mergeCell ref="B33:F33"/>
    <mergeCell ref="G33:I33"/>
    <mergeCell ref="B34:F34"/>
    <mergeCell ref="G34:I34"/>
    <mergeCell ref="B36:I36"/>
    <mergeCell ref="B37:I37"/>
    <mergeCell ref="B38:I38"/>
    <mergeCell ref="B28:F28"/>
    <mergeCell ref="G28:I28"/>
    <mergeCell ref="B29:F29"/>
    <mergeCell ref="G29:I29"/>
    <mergeCell ref="B26:F26"/>
    <mergeCell ref="G26:I26"/>
    <mergeCell ref="B27:F27"/>
    <mergeCell ref="G27:I27"/>
    <mergeCell ref="B23:F23"/>
    <mergeCell ref="G23:I23"/>
    <mergeCell ref="B24:F24"/>
    <mergeCell ref="G24:I24"/>
    <mergeCell ref="B25:F25"/>
    <mergeCell ref="G25:I25"/>
    <mergeCell ref="B20:F20"/>
    <mergeCell ref="G20:I20"/>
    <mergeCell ref="B21:F21"/>
    <mergeCell ref="G21:I21"/>
    <mergeCell ref="B22:F22"/>
    <mergeCell ref="G22:I22"/>
    <mergeCell ref="B18:F18"/>
    <mergeCell ref="G18:I18"/>
    <mergeCell ref="B19:F19"/>
    <mergeCell ref="G19:I19"/>
    <mergeCell ref="B9:I9"/>
    <mergeCell ref="B11:I11"/>
    <mergeCell ref="B12:I12"/>
    <mergeCell ref="B13:I13"/>
    <mergeCell ref="B14:I14"/>
    <mergeCell ref="B15:I15"/>
    <mergeCell ref="B17:J17"/>
    <mergeCell ref="B8:I8"/>
    <mergeCell ref="B1:J1"/>
    <mergeCell ref="B2:J2"/>
    <mergeCell ref="B3:J3"/>
    <mergeCell ref="B4:J4"/>
    <mergeCell ref="B5:H5"/>
    <mergeCell ref="B6:H6"/>
    <mergeCell ref="I5:J5"/>
    <mergeCell ref="I6:J6"/>
  </mergeCells>
  <pageMargins left="0.11811023622047245" right="0.11811023622047245" top="0.59055118110236227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84"/>
  <sheetViews>
    <sheetView workbookViewId="0">
      <selection activeCell="O63" sqref="O63"/>
    </sheetView>
  </sheetViews>
  <sheetFormatPr defaultRowHeight="15" x14ac:dyDescent="0.25"/>
  <cols>
    <col min="1" max="1" width="3" customWidth="1"/>
    <col min="2" max="2" width="3.7109375" customWidth="1"/>
    <col min="3" max="4" width="9" customWidth="1"/>
    <col min="5" max="5" width="4.85546875" customWidth="1"/>
    <col min="6" max="6" width="8.140625" customWidth="1"/>
    <col min="7" max="7" width="2.7109375" customWidth="1"/>
    <col min="8" max="8" width="12.42578125" customWidth="1"/>
    <col min="9" max="9" width="18.85546875" customWidth="1"/>
    <col min="10" max="10" width="22.140625" customWidth="1"/>
    <col min="11" max="11" width="5" customWidth="1"/>
    <col min="12" max="12" width="5.28515625" customWidth="1"/>
    <col min="13" max="13" width="18.28515625" customWidth="1"/>
  </cols>
  <sheetData>
    <row r="1" spans="2:13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3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3" ht="20.25" x14ac:dyDescent="0.3">
      <c r="B3" s="263" t="s">
        <v>156</v>
      </c>
      <c r="C3" s="263"/>
      <c r="D3" s="263"/>
      <c r="E3" s="263"/>
      <c r="F3" s="263"/>
      <c r="G3" s="263"/>
      <c r="H3" s="263"/>
      <c r="I3" s="263"/>
      <c r="J3" s="263"/>
    </row>
    <row r="4" spans="2:13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3" ht="16.5" x14ac:dyDescent="0.25">
      <c r="B5" s="351" t="s">
        <v>81</v>
      </c>
      <c r="C5" s="351"/>
      <c r="D5" s="351"/>
      <c r="E5" s="351"/>
      <c r="F5" s="351"/>
      <c r="G5" s="351"/>
      <c r="H5" s="351"/>
      <c r="I5" s="353">
        <f>'FEV 2022'!I6:J6</f>
        <v>12652117.18</v>
      </c>
      <c r="J5" s="353"/>
    </row>
    <row r="6" spans="2:13" ht="18" customHeight="1" x14ac:dyDescent="0.3">
      <c r="B6" s="352" t="s">
        <v>148</v>
      </c>
      <c r="C6" s="352"/>
      <c r="D6" s="352"/>
      <c r="E6" s="352"/>
      <c r="F6" s="352"/>
      <c r="G6" s="352"/>
      <c r="H6" s="352"/>
      <c r="I6" s="363">
        <f>J54</f>
        <v>12968045.560000002</v>
      </c>
      <c r="J6" s="363"/>
    </row>
    <row r="7" spans="2:13" ht="7.5" customHeight="1" thickBot="1" x14ac:dyDescent="0.35">
      <c r="B7" s="73"/>
      <c r="C7" s="73"/>
      <c r="D7" s="73"/>
      <c r="E7" s="73"/>
      <c r="F7" s="73"/>
      <c r="G7" s="73"/>
      <c r="H7" s="73"/>
      <c r="I7" s="63"/>
      <c r="J7" s="84"/>
    </row>
    <row r="8" spans="2:13" x14ac:dyDescent="0.25">
      <c r="B8" s="358" t="s">
        <v>3</v>
      </c>
      <c r="C8" s="359"/>
      <c r="D8" s="359"/>
      <c r="E8" s="359"/>
      <c r="F8" s="359"/>
      <c r="G8" s="359"/>
      <c r="H8" s="359"/>
      <c r="I8" s="359"/>
      <c r="J8" s="169" t="s">
        <v>12</v>
      </c>
      <c r="K8" s="175"/>
      <c r="L8" s="396" t="s">
        <v>249</v>
      </c>
      <c r="M8" s="396"/>
    </row>
    <row r="9" spans="2:13" x14ac:dyDescent="0.25">
      <c r="B9" s="361" t="s">
        <v>92</v>
      </c>
      <c r="C9" s="362"/>
      <c r="D9" s="362"/>
      <c r="E9" s="362"/>
      <c r="F9" s="362"/>
      <c r="G9" s="362"/>
      <c r="H9" s="362"/>
      <c r="I9" s="362"/>
      <c r="J9" s="170">
        <f>'FEV 2022'!J59</f>
        <v>18814.63</v>
      </c>
      <c r="K9" s="175"/>
      <c r="L9" s="178">
        <v>1</v>
      </c>
      <c r="M9" s="171">
        <v>54948.800000000003</v>
      </c>
    </row>
    <row r="10" spans="2:13" x14ac:dyDescent="0.25">
      <c r="B10" s="235" t="s">
        <v>62</v>
      </c>
      <c r="C10" s="180"/>
      <c r="D10" s="180"/>
      <c r="E10" s="180"/>
      <c r="F10" s="180"/>
      <c r="G10" s="180"/>
      <c r="H10" s="180"/>
      <c r="I10" s="208">
        <v>321958.81</v>
      </c>
      <c r="J10" s="170">
        <f>L26</f>
        <v>351095.96</v>
      </c>
      <c r="K10" s="175"/>
      <c r="L10" s="178">
        <v>2</v>
      </c>
      <c r="M10" s="171">
        <v>15777.47</v>
      </c>
    </row>
    <row r="11" spans="2:13" x14ac:dyDescent="0.25">
      <c r="B11" s="361" t="s">
        <v>257</v>
      </c>
      <c r="C11" s="362"/>
      <c r="D11" s="362"/>
      <c r="E11" s="362"/>
      <c r="F11" s="362"/>
      <c r="G11" s="362"/>
      <c r="H11" s="362"/>
      <c r="I11" s="362"/>
      <c r="J11" s="170">
        <v>2780.16</v>
      </c>
      <c r="K11" s="175"/>
      <c r="L11" s="178">
        <v>3</v>
      </c>
      <c r="M11" s="171">
        <v>3345.08</v>
      </c>
    </row>
    <row r="12" spans="2:13" x14ac:dyDescent="0.25">
      <c r="B12" s="361" t="s">
        <v>5</v>
      </c>
      <c r="C12" s="362"/>
      <c r="D12" s="362"/>
      <c r="E12" s="362"/>
      <c r="F12" s="362"/>
      <c r="G12" s="362"/>
      <c r="H12" s="362"/>
      <c r="I12" s="362"/>
      <c r="J12" s="234">
        <v>19687.45</v>
      </c>
      <c r="K12" s="175"/>
      <c r="L12" s="178">
        <v>4</v>
      </c>
      <c r="M12" s="171">
        <v>3992.35</v>
      </c>
    </row>
    <row r="13" spans="2:13" x14ac:dyDescent="0.25">
      <c r="B13" s="361" t="s">
        <v>6</v>
      </c>
      <c r="C13" s="362"/>
      <c r="D13" s="362"/>
      <c r="E13" s="362"/>
      <c r="F13" s="362"/>
      <c r="G13" s="362"/>
      <c r="H13" s="362"/>
      <c r="I13" s="362"/>
      <c r="J13" s="172">
        <v>59454.95</v>
      </c>
      <c r="K13" s="175"/>
      <c r="L13" s="178">
        <v>5</v>
      </c>
      <c r="M13" s="171">
        <v>40340.79</v>
      </c>
    </row>
    <row r="14" spans="2:13" x14ac:dyDescent="0.25">
      <c r="B14" s="361" t="s">
        <v>7</v>
      </c>
      <c r="C14" s="362"/>
      <c r="D14" s="362"/>
      <c r="E14" s="362"/>
      <c r="F14" s="362"/>
      <c r="G14" s="362"/>
      <c r="H14" s="362"/>
      <c r="I14" s="362"/>
      <c r="J14" s="173">
        <v>574.75</v>
      </c>
      <c r="K14" s="175"/>
      <c r="L14" s="178">
        <v>6</v>
      </c>
      <c r="M14" s="171">
        <v>57138.2</v>
      </c>
    </row>
    <row r="15" spans="2:13" ht="15.75" thickBot="1" x14ac:dyDescent="0.3">
      <c r="B15" s="356" t="s">
        <v>8</v>
      </c>
      <c r="C15" s="357"/>
      <c r="D15" s="357"/>
      <c r="E15" s="357"/>
      <c r="F15" s="357"/>
      <c r="G15" s="357"/>
      <c r="H15" s="357"/>
      <c r="I15" s="357"/>
      <c r="J15" s="174">
        <v>244632.74</v>
      </c>
      <c r="K15" s="175"/>
      <c r="L15" s="178">
        <v>7</v>
      </c>
      <c r="M15" s="171">
        <v>11413.97</v>
      </c>
    </row>
    <row r="16" spans="2:13" ht="13.5" customHeight="1" thickBot="1" x14ac:dyDescent="0.3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8">
        <v>8</v>
      </c>
      <c r="M16" s="171">
        <v>16305.95</v>
      </c>
    </row>
    <row r="17" spans="2:13" s="85" customFormat="1" ht="14.25" x14ac:dyDescent="0.25">
      <c r="B17" s="358" t="s">
        <v>9</v>
      </c>
      <c r="C17" s="359"/>
      <c r="D17" s="359"/>
      <c r="E17" s="359"/>
      <c r="F17" s="359"/>
      <c r="G17" s="359"/>
      <c r="H17" s="359"/>
      <c r="I17" s="359"/>
      <c r="J17" s="360"/>
      <c r="K17" s="175"/>
      <c r="L17" s="178">
        <v>9</v>
      </c>
      <c r="M17" s="171">
        <v>38688.339999999997</v>
      </c>
    </row>
    <row r="18" spans="2:13" s="85" customFormat="1" ht="14.25" x14ac:dyDescent="0.25">
      <c r="B18" s="365" t="s">
        <v>10</v>
      </c>
      <c r="C18" s="366"/>
      <c r="D18" s="366"/>
      <c r="E18" s="366"/>
      <c r="F18" s="366"/>
      <c r="G18" s="366" t="s">
        <v>11</v>
      </c>
      <c r="H18" s="366"/>
      <c r="I18" s="366"/>
      <c r="J18" s="176" t="s">
        <v>12</v>
      </c>
      <c r="K18" s="175"/>
      <c r="L18" s="178">
        <v>10</v>
      </c>
      <c r="M18" s="171">
        <v>27081.59</v>
      </c>
    </row>
    <row r="19" spans="2:13" s="85" customFormat="1" ht="14.25" x14ac:dyDescent="0.25">
      <c r="B19" s="367" t="s">
        <v>13</v>
      </c>
      <c r="C19" s="368"/>
      <c r="D19" s="368"/>
      <c r="E19" s="368"/>
      <c r="F19" s="368"/>
      <c r="G19" s="369">
        <v>44620</v>
      </c>
      <c r="H19" s="369"/>
      <c r="I19" s="369"/>
      <c r="J19" s="238">
        <f>'FEV 2022'!J62</f>
        <v>721.28</v>
      </c>
      <c r="K19" s="175"/>
      <c r="L19" s="178">
        <v>11</v>
      </c>
      <c r="M19" s="171">
        <v>1548.89</v>
      </c>
    </row>
    <row r="20" spans="2:13" s="85" customFormat="1" ht="14.25" x14ac:dyDescent="0.25">
      <c r="B20" s="361" t="s">
        <v>14</v>
      </c>
      <c r="C20" s="362"/>
      <c r="D20" s="362"/>
      <c r="E20" s="362"/>
      <c r="F20" s="362"/>
      <c r="G20" s="401" t="s">
        <v>45</v>
      </c>
      <c r="H20" s="401"/>
      <c r="I20" s="401"/>
      <c r="J20" s="181">
        <v>720.98</v>
      </c>
      <c r="K20" s="175"/>
      <c r="L20" s="178">
        <v>12</v>
      </c>
      <c r="M20" s="171">
        <v>2212.73</v>
      </c>
    </row>
    <row r="21" spans="2:13" s="85" customFormat="1" ht="14.25" x14ac:dyDescent="0.25">
      <c r="B21" s="361" t="s">
        <v>15</v>
      </c>
      <c r="C21" s="362"/>
      <c r="D21" s="362"/>
      <c r="E21" s="362"/>
      <c r="F21" s="362"/>
      <c r="G21" s="401" t="s">
        <v>46</v>
      </c>
      <c r="H21" s="401"/>
      <c r="I21" s="401"/>
      <c r="J21" s="182">
        <v>5680.1</v>
      </c>
      <c r="K21" s="175"/>
      <c r="L21" s="178">
        <v>13</v>
      </c>
      <c r="M21" s="171">
        <v>32241.81</v>
      </c>
    </row>
    <row r="22" spans="2:13" s="85" customFormat="1" ht="14.25" x14ac:dyDescent="0.25">
      <c r="B22" s="361" t="s">
        <v>51</v>
      </c>
      <c r="C22" s="362"/>
      <c r="D22" s="362"/>
      <c r="E22" s="362"/>
      <c r="F22" s="362"/>
      <c r="G22" s="401" t="s">
        <v>123</v>
      </c>
      <c r="H22" s="401"/>
      <c r="I22" s="401"/>
      <c r="J22" s="182">
        <v>1500</v>
      </c>
      <c r="K22" s="175"/>
      <c r="L22" s="178">
        <v>14</v>
      </c>
      <c r="M22" s="171">
        <v>46059.99</v>
      </c>
    </row>
    <row r="23" spans="2:13" s="85" customFormat="1" ht="14.25" x14ac:dyDescent="0.25">
      <c r="B23" s="361" t="s">
        <v>53</v>
      </c>
      <c r="C23" s="362"/>
      <c r="D23" s="362"/>
      <c r="E23" s="362"/>
      <c r="F23" s="362"/>
      <c r="G23" s="401" t="s">
        <v>54</v>
      </c>
      <c r="H23" s="401"/>
      <c r="I23" s="401"/>
      <c r="J23" s="182">
        <v>200</v>
      </c>
      <c r="K23" s="175"/>
      <c r="L23" s="178">
        <v>15</v>
      </c>
      <c r="M23" s="171"/>
    </row>
    <row r="24" spans="2:13" s="85" customFormat="1" ht="14.25" x14ac:dyDescent="0.25">
      <c r="B24" s="361" t="s">
        <v>55</v>
      </c>
      <c r="C24" s="362"/>
      <c r="D24" s="362"/>
      <c r="E24" s="362"/>
      <c r="F24" s="362"/>
      <c r="G24" s="362" t="s">
        <v>198</v>
      </c>
      <c r="H24" s="362"/>
      <c r="I24" s="362"/>
      <c r="J24" s="182">
        <v>150</v>
      </c>
      <c r="K24" s="175"/>
      <c r="L24" s="178">
        <v>16</v>
      </c>
      <c r="M24" s="171"/>
    </row>
    <row r="25" spans="2:13" s="85" customFormat="1" thickBot="1" x14ac:dyDescent="0.3">
      <c r="B25" s="361" t="s">
        <v>114</v>
      </c>
      <c r="C25" s="362"/>
      <c r="D25" s="362"/>
      <c r="E25" s="362"/>
      <c r="F25" s="362"/>
      <c r="G25" s="401" t="s">
        <v>121</v>
      </c>
      <c r="H25" s="401"/>
      <c r="I25" s="401"/>
      <c r="J25" s="182">
        <v>350</v>
      </c>
      <c r="K25" s="175"/>
      <c r="L25" s="178">
        <v>17</v>
      </c>
      <c r="M25" s="171"/>
    </row>
    <row r="26" spans="2:13" s="85" customFormat="1" thickBot="1" x14ac:dyDescent="0.3">
      <c r="B26" s="361" t="s">
        <v>65</v>
      </c>
      <c r="C26" s="362"/>
      <c r="D26" s="362"/>
      <c r="E26" s="362"/>
      <c r="F26" s="362"/>
      <c r="G26" s="401" t="s">
        <v>63</v>
      </c>
      <c r="H26" s="401"/>
      <c r="I26" s="401"/>
      <c r="J26" s="182">
        <v>203.98</v>
      </c>
      <c r="K26" s="175"/>
      <c r="L26" s="397">
        <f>SUM(M9:M25)</f>
        <v>351095.96</v>
      </c>
      <c r="M26" s="398"/>
    </row>
    <row r="27" spans="2:13" s="85" customFormat="1" ht="14.25" x14ac:dyDescent="0.25">
      <c r="B27" s="361" t="s">
        <v>120</v>
      </c>
      <c r="C27" s="362"/>
      <c r="D27" s="362"/>
      <c r="E27" s="362"/>
      <c r="F27" s="362"/>
      <c r="G27" s="401" t="s">
        <v>203</v>
      </c>
      <c r="H27" s="401"/>
      <c r="I27" s="401"/>
      <c r="J27" s="182">
        <v>692</v>
      </c>
      <c r="K27" s="175"/>
      <c r="L27" s="175"/>
      <c r="M27" s="175"/>
    </row>
    <row r="28" spans="2:13" s="85" customFormat="1" ht="14.25" x14ac:dyDescent="0.25">
      <c r="B28" s="373" t="s">
        <v>116</v>
      </c>
      <c r="C28" s="374"/>
      <c r="D28" s="374"/>
      <c r="E28" s="374"/>
      <c r="F28" s="375"/>
      <c r="G28" s="407" t="s">
        <v>119</v>
      </c>
      <c r="H28" s="408"/>
      <c r="I28" s="409"/>
      <c r="J28" s="182">
        <v>1200</v>
      </c>
      <c r="K28" s="175"/>
      <c r="L28" s="175"/>
      <c r="M28" s="175"/>
    </row>
    <row r="29" spans="2:13" s="85" customFormat="1" ht="14.25" x14ac:dyDescent="0.25">
      <c r="B29" s="373" t="s">
        <v>117</v>
      </c>
      <c r="C29" s="374"/>
      <c r="D29" s="374"/>
      <c r="E29" s="374"/>
      <c r="F29" s="375"/>
      <c r="G29" s="407" t="s">
        <v>119</v>
      </c>
      <c r="H29" s="408"/>
      <c r="I29" s="409"/>
      <c r="J29" s="182">
        <v>1200</v>
      </c>
      <c r="K29" s="175"/>
      <c r="L29" s="175"/>
      <c r="M29" s="175"/>
    </row>
    <row r="30" spans="2:13" s="85" customFormat="1" ht="14.25" x14ac:dyDescent="0.25">
      <c r="B30" s="373" t="s">
        <v>118</v>
      </c>
      <c r="C30" s="374"/>
      <c r="D30" s="374"/>
      <c r="E30" s="374"/>
      <c r="F30" s="375"/>
      <c r="G30" s="407" t="s">
        <v>119</v>
      </c>
      <c r="H30" s="408"/>
      <c r="I30" s="409"/>
      <c r="J30" s="182">
        <v>1200</v>
      </c>
      <c r="K30" s="175"/>
      <c r="L30" s="175"/>
      <c r="M30" s="175"/>
    </row>
    <row r="31" spans="2:13" s="85" customFormat="1" ht="14.25" x14ac:dyDescent="0.25">
      <c r="B31" s="373" t="s">
        <v>109</v>
      </c>
      <c r="C31" s="374"/>
      <c r="D31" s="374"/>
      <c r="E31" s="374"/>
      <c r="F31" s="375"/>
      <c r="G31" s="407" t="s">
        <v>115</v>
      </c>
      <c r="H31" s="408"/>
      <c r="I31" s="409"/>
      <c r="J31" s="182">
        <v>600</v>
      </c>
      <c r="K31" s="175"/>
      <c r="L31" s="175"/>
      <c r="M31" s="175"/>
    </row>
    <row r="32" spans="2:13" s="85" customFormat="1" ht="14.25" x14ac:dyDescent="0.25">
      <c r="B32" s="361" t="s">
        <v>108</v>
      </c>
      <c r="C32" s="362"/>
      <c r="D32" s="362"/>
      <c r="E32" s="362"/>
      <c r="F32" s="362"/>
      <c r="G32" s="407" t="s">
        <v>115</v>
      </c>
      <c r="H32" s="408"/>
      <c r="I32" s="409"/>
      <c r="J32" s="182">
        <v>600</v>
      </c>
      <c r="K32" s="175"/>
      <c r="L32" s="175"/>
      <c r="M32" s="175"/>
    </row>
    <row r="33" spans="2:13" s="85" customFormat="1" ht="14.25" x14ac:dyDescent="0.25">
      <c r="B33" s="361" t="s">
        <v>106</v>
      </c>
      <c r="C33" s="362"/>
      <c r="D33" s="362"/>
      <c r="E33" s="362"/>
      <c r="F33" s="362"/>
      <c r="G33" s="407" t="s">
        <v>115</v>
      </c>
      <c r="H33" s="408"/>
      <c r="I33" s="409"/>
      <c r="J33" s="182">
        <v>600</v>
      </c>
      <c r="K33" s="175"/>
      <c r="L33" s="175"/>
      <c r="M33" s="175"/>
    </row>
    <row r="34" spans="2:13" s="85" customFormat="1" ht="14.25" x14ac:dyDescent="0.25">
      <c r="B34" s="361" t="s">
        <v>16</v>
      </c>
      <c r="C34" s="362"/>
      <c r="D34" s="362"/>
      <c r="E34" s="362"/>
      <c r="F34" s="362"/>
      <c r="G34" s="401" t="s">
        <v>47</v>
      </c>
      <c r="H34" s="401"/>
      <c r="I34" s="401"/>
      <c r="J34" s="182">
        <v>1212</v>
      </c>
      <c r="K34" s="175"/>
      <c r="L34" s="175"/>
      <c r="M34" s="175"/>
    </row>
    <row r="35" spans="2:13" s="85" customFormat="1" ht="14.25" x14ac:dyDescent="0.25">
      <c r="B35" s="361" t="s">
        <v>159</v>
      </c>
      <c r="C35" s="362"/>
      <c r="D35" s="362"/>
      <c r="E35" s="362"/>
      <c r="F35" s="362"/>
      <c r="G35" s="401" t="s">
        <v>47</v>
      </c>
      <c r="H35" s="401"/>
      <c r="I35" s="401"/>
      <c r="J35" s="182">
        <v>1212</v>
      </c>
      <c r="K35" s="175"/>
      <c r="L35" s="175"/>
      <c r="M35" s="175"/>
    </row>
    <row r="36" spans="2:13" s="85" customFormat="1" ht="14.25" x14ac:dyDescent="0.25">
      <c r="B36" s="361" t="s">
        <v>17</v>
      </c>
      <c r="C36" s="362"/>
      <c r="D36" s="362"/>
      <c r="E36" s="362"/>
      <c r="F36" s="362"/>
      <c r="G36" s="401" t="s">
        <v>48</v>
      </c>
      <c r="H36" s="401"/>
      <c r="I36" s="401"/>
      <c r="J36" s="182">
        <v>1212</v>
      </c>
      <c r="K36" s="175"/>
      <c r="L36" s="175"/>
      <c r="M36" s="175"/>
    </row>
    <row r="37" spans="2:13" s="85" customFormat="1" ht="14.25" x14ac:dyDescent="0.25">
      <c r="B37" s="361" t="s">
        <v>160</v>
      </c>
      <c r="C37" s="362"/>
      <c r="D37" s="362"/>
      <c r="E37" s="362"/>
      <c r="F37" s="362"/>
      <c r="G37" s="401" t="s">
        <v>48</v>
      </c>
      <c r="H37" s="401"/>
      <c r="I37" s="401"/>
      <c r="J37" s="182">
        <v>1212</v>
      </c>
      <c r="K37" s="175"/>
      <c r="L37" s="175"/>
      <c r="M37" s="175"/>
    </row>
    <row r="38" spans="2:13" s="85" customFormat="1" ht="14.25" x14ac:dyDescent="0.25">
      <c r="B38" s="361" t="s">
        <v>18</v>
      </c>
      <c r="C38" s="362"/>
      <c r="D38" s="362"/>
      <c r="E38" s="362"/>
      <c r="F38" s="362"/>
      <c r="G38" s="401" t="s">
        <v>49</v>
      </c>
      <c r="H38" s="401"/>
      <c r="I38" s="401"/>
      <c r="J38" s="182">
        <v>2221.08</v>
      </c>
      <c r="K38" s="175"/>
      <c r="L38" s="175"/>
      <c r="M38" s="175"/>
    </row>
    <row r="39" spans="2:13" s="85" customFormat="1" ht="14.25" x14ac:dyDescent="0.25">
      <c r="B39" s="361" t="s">
        <v>19</v>
      </c>
      <c r="C39" s="362"/>
      <c r="D39" s="362"/>
      <c r="E39" s="362"/>
      <c r="F39" s="362"/>
      <c r="G39" s="401" t="s">
        <v>49</v>
      </c>
      <c r="H39" s="401"/>
      <c r="I39" s="401"/>
      <c r="J39" s="182">
        <v>3473.52</v>
      </c>
      <c r="K39" s="175"/>
      <c r="L39" s="175"/>
      <c r="M39" s="175"/>
    </row>
    <row r="40" spans="2:13" s="85" customFormat="1" ht="14.25" x14ac:dyDescent="0.25">
      <c r="B40" s="361" t="s">
        <v>161</v>
      </c>
      <c r="C40" s="362"/>
      <c r="D40" s="362"/>
      <c r="E40" s="362"/>
      <c r="F40" s="362"/>
      <c r="G40" s="401" t="s">
        <v>49</v>
      </c>
      <c r="H40" s="401"/>
      <c r="I40" s="401"/>
      <c r="J40" s="182">
        <v>3887.24</v>
      </c>
      <c r="K40" s="175"/>
      <c r="L40" s="175"/>
      <c r="M40" s="175"/>
    </row>
    <row r="41" spans="2:13" s="85" customFormat="1" ht="14.25" x14ac:dyDescent="0.25">
      <c r="B41" s="361" t="s">
        <v>20</v>
      </c>
      <c r="C41" s="362"/>
      <c r="D41" s="362"/>
      <c r="E41" s="362"/>
      <c r="F41" s="362"/>
      <c r="G41" s="401" t="s">
        <v>50</v>
      </c>
      <c r="H41" s="401"/>
      <c r="I41" s="401"/>
      <c r="J41" s="183">
        <v>135.34</v>
      </c>
      <c r="K41" s="175"/>
      <c r="L41" s="175"/>
      <c r="M41" s="175"/>
    </row>
    <row r="42" spans="2:13" s="85" customFormat="1" thickBot="1" x14ac:dyDescent="0.3">
      <c r="B42" s="370" t="s">
        <v>58</v>
      </c>
      <c r="C42" s="371"/>
      <c r="D42" s="371"/>
      <c r="E42" s="371"/>
      <c r="F42" s="371"/>
      <c r="G42" s="371"/>
      <c r="H42" s="371"/>
      <c r="I42" s="372"/>
      <c r="J42" s="184">
        <f>SUM(J21:J41)</f>
        <v>28741.260000000006</v>
      </c>
      <c r="K42" s="175"/>
      <c r="L42" s="175"/>
      <c r="M42" s="175"/>
    </row>
    <row r="43" spans="2:13" ht="3.75" customHeight="1" thickBot="1" x14ac:dyDescent="0.3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</row>
    <row r="44" spans="2:13" x14ac:dyDescent="0.25">
      <c r="B44" s="358" t="s">
        <v>98</v>
      </c>
      <c r="C44" s="359"/>
      <c r="D44" s="359"/>
      <c r="E44" s="359"/>
      <c r="F44" s="359"/>
      <c r="G44" s="359" t="s">
        <v>22</v>
      </c>
      <c r="H44" s="359"/>
      <c r="I44" s="360"/>
      <c r="J44" s="185">
        <f>'FEV 2022'!J56</f>
        <v>72256.83</v>
      </c>
      <c r="K44" s="175"/>
      <c r="L44" s="175"/>
      <c r="M44" s="175"/>
    </row>
    <row r="45" spans="2:13" x14ac:dyDescent="0.25">
      <c r="B45" s="367" t="s">
        <v>23</v>
      </c>
      <c r="C45" s="368"/>
      <c r="D45" s="368"/>
      <c r="E45" s="368"/>
      <c r="F45" s="368"/>
      <c r="G45" s="368" t="s">
        <v>25</v>
      </c>
      <c r="H45" s="368"/>
      <c r="I45" s="380"/>
      <c r="J45" s="186">
        <f>J68</f>
        <v>167417.70000000004</v>
      </c>
      <c r="K45" s="175"/>
      <c r="L45" s="175"/>
      <c r="M45" s="175"/>
    </row>
    <row r="46" spans="2:13" ht="15.75" thickBot="1" x14ac:dyDescent="0.3">
      <c r="B46" s="381" t="s">
        <v>24</v>
      </c>
      <c r="C46" s="382"/>
      <c r="D46" s="382"/>
      <c r="E46" s="382"/>
      <c r="F46" s="382"/>
      <c r="G46" s="382" t="s">
        <v>26</v>
      </c>
      <c r="H46" s="382"/>
      <c r="I46" s="383"/>
      <c r="J46" s="188">
        <v>0</v>
      </c>
      <c r="K46" s="175"/>
      <c r="L46" s="175"/>
      <c r="M46" s="175"/>
    </row>
    <row r="47" spans="2:13" ht="4.5" customHeight="1" thickBot="1" x14ac:dyDescent="0.3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</row>
    <row r="48" spans="2:13" x14ac:dyDescent="0.25">
      <c r="B48" s="384" t="s">
        <v>27</v>
      </c>
      <c r="C48" s="385"/>
      <c r="D48" s="385"/>
      <c r="E48" s="385"/>
      <c r="F48" s="385"/>
      <c r="G48" s="385"/>
      <c r="H48" s="385"/>
      <c r="I48" s="386"/>
      <c r="J48" s="169" t="s">
        <v>12</v>
      </c>
      <c r="K48" s="175"/>
      <c r="L48" s="175"/>
      <c r="M48" s="175"/>
    </row>
    <row r="49" spans="2:13" x14ac:dyDescent="0.25">
      <c r="B49" s="373" t="s">
        <v>28</v>
      </c>
      <c r="C49" s="374"/>
      <c r="D49" s="374"/>
      <c r="E49" s="374"/>
      <c r="F49" s="374"/>
      <c r="G49" s="374"/>
      <c r="H49" s="374"/>
      <c r="I49" s="375"/>
      <c r="J49" s="179">
        <f>I74</f>
        <v>68225.58</v>
      </c>
      <c r="K49" s="175"/>
      <c r="L49" s="175"/>
      <c r="M49" s="175"/>
    </row>
    <row r="50" spans="2:13" x14ac:dyDescent="0.25">
      <c r="B50" s="373" t="s">
        <v>29</v>
      </c>
      <c r="C50" s="374"/>
      <c r="D50" s="374"/>
      <c r="E50" s="374"/>
      <c r="F50" s="374"/>
      <c r="G50" s="374"/>
      <c r="H50" s="374"/>
      <c r="I50" s="375"/>
      <c r="J50" s="179">
        <f>I68</f>
        <v>9577127.6800000016</v>
      </c>
      <c r="K50" s="175"/>
      <c r="L50" s="175"/>
      <c r="M50" s="175"/>
    </row>
    <row r="51" spans="2:13" x14ac:dyDescent="0.25">
      <c r="B51" s="373" t="s">
        <v>30</v>
      </c>
      <c r="C51" s="374"/>
      <c r="D51" s="374"/>
      <c r="E51" s="374"/>
      <c r="F51" s="374"/>
      <c r="G51" s="374"/>
      <c r="H51" s="374"/>
      <c r="I51" s="375"/>
      <c r="J51" s="179">
        <f>I71</f>
        <v>3322692.3</v>
      </c>
      <c r="K51" s="175"/>
      <c r="L51" s="175"/>
      <c r="M51" s="175"/>
    </row>
    <row r="52" spans="2:13" x14ac:dyDescent="0.25">
      <c r="B52" s="373" t="s">
        <v>31</v>
      </c>
      <c r="C52" s="374"/>
      <c r="D52" s="374"/>
      <c r="E52" s="374"/>
      <c r="F52" s="374"/>
      <c r="G52" s="374"/>
      <c r="H52" s="374"/>
      <c r="I52" s="375"/>
      <c r="J52" s="179">
        <f>J80</f>
        <v>0</v>
      </c>
      <c r="K52" s="175"/>
      <c r="L52" s="175"/>
      <c r="M52" s="175"/>
    </row>
    <row r="53" spans="2:13" x14ac:dyDescent="0.25">
      <c r="B53" s="373" t="s">
        <v>32</v>
      </c>
      <c r="C53" s="374"/>
      <c r="D53" s="374"/>
      <c r="E53" s="374"/>
      <c r="F53" s="374"/>
      <c r="G53" s="374"/>
      <c r="H53" s="374"/>
      <c r="I53" s="375"/>
      <c r="J53" s="179">
        <v>0</v>
      </c>
      <c r="K53" s="175"/>
      <c r="L53" s="175"/>
      <c r="M53" s="175"/>
    </row>
    <row r="54" spans="2:13" ht="15.75" thickBot="1" x14ac:dyDescent="0.3">
      <c r="B54" s="294" t="s">
        <v>33</v>
      </c>
      <c r="C54" s="295"/>
      <c r="D54" s="295"/>
      <c r="E54" s="295"/>
      <c r="F54" s="295"/>
      <c r="G54" s="295"/>
      <c r="H54" s="295"/>
      <c r="I54" s="296"/>
      <c r="J54" s="237">
        <f>SUM(J49:J53)</f>
        <v>12968045.560000002</v>
      </c>
      <c r="K54" s="175"/>
      <c r="L54" s="175"/>
      <c r="M54" s="175"/>
    </row>
    <row r="55" spans="2:13" ht="6" customHeight="1" thickBot="1" x14ac:dyDescent="0.3">
      <c r="B55" s="175"/>
      <c r="C55" s="175"/>
      <c r="D55" s="175"/>
      <c r="E55" s="175"/>
      <c r="F55" s="175"/>
      <c r="G55" s="175"/>
      <c r="H55" s="175"/>
      <c r="I55" s="175"/>
      <c r="J55" s="175"/>
      <c r="K55" s="240"/>
      <c r="L55" s="175"/>
      <c r="M55" s="175"/>
    </row>
    <row r="56" spans="2:13" ht="16.5" thickBot="1" x14ac:dyDescent="0.3">
      <c r="B56" s="388" t="s">
        <v>153</v>
      </c>
      <c r="C56" s="388"/>
      <c r="D56" s="388"/>
      <c r="E56" s="388"/>
      <c r="F56" s="388"/>
      <c r="G56" s="388"/>
      <c r="H56" s="388"/>
      <c r="I56" s="388"/>
      <c r="J56" s="168">
        <f>J68+J71+J74</f>
        <v>227593.63000000003</v>
      </c>
      <c r="K56" s="241"/>
      <c r="L56" s="175"/>
      <c r="M56" s="175"/>
    </row>
    <row r="57" spans="2:13" ht="32.25" customHeight="1" x14ac:dyDescent="0.25">
      <c r="B57" s="175"/>
      <c r="C57" s="190"/>
      <c r="D57" s="190"/>
      <c r="E57" s="190"/>
      <c r="F57" s="190"/>
      <c r="G57" s="190"/>
      <c r="H57" s="190"/>
      <c r="I57" s="190"/>
      <c r="J57" s="190"/>
      <c r="K57" s="241"/>
      <c r="L57" s="175"/>
      <c r="M57" s="175"/>
    </row>
    <row r="58" spans="2:13" ht="18" x14ac:dyDescent="0.25">
      <c r="B58" s="379" t="s">
        <v>284</v>
      </c>
      <c r="C58" s="379"/>
      <c r="D58" s="379"/>
      <c r="E58" s="379"/>
      <c r="F58" s="379"/>
      <c r="G58" s="379"/>
      <c r="H58" s="379"/>
      <c r="I58" s="379"/>
      <c r="J58" s="379"/>
      <c r="K58" s="240"/>
      <c r="L58" s="175"/>
      <c r="M58" s="175"/>
    </row>
    <row r="59" spans="2:13" ht="15.75" thickBot="1" x14ac:dyDescent="0.3">
      <c r="B59" s="175"/>
      <c r="C59" s="191"/>
      <c r="D59" s="191"/>
      <c r="E59" s="175"/>
      <c r="F59" s="175"/>
      <c r="G59" s="175"/>
      <c r="H59" s="175"/>
      <c r="I59" s="190" t="s">
        <v>204</v>
      </c>
      <c r="J59" s="190" t="s">
        <v>236</v>
      </c>
      <c r="K59" s="240"/>
      <c r="L59" s="175"/>
      <c r="M59" s="175"/>
    </row>
    <row r="60" spans="2:13" x14ac:dyDescent="0.25">
      <c r="B60" s="192">
        <v>1</v>
      </c>
      <c r="C60" s="387" t="s">
        <v>66</v>
      </c>
      <c r="D60" s="387"/>
      <c r="E60" s="387"/>
      <c r="F60" s="390" t="s">
        <v>34</v>
      </c>
      <c r="G60" s="390"/>
      <c r="H60" s="390"/>
      <c r="I60" s="246">
        <v>865981.6</v>
      </c>
      <c r="J60" s="236">
        <v>25737.75</v>
      </c>
      <c r="K60" s="243"/>
      <c r="L60" s="175"/>
      <c r="M60" s="175"/>
    </row>
    <row r="61" spans="2:13" x14ac:dyDescent="0.25">
      <c r="B61" s="177">
        <v>2</v>
      </c>
      <c r="C61" s="389" t="s">
        <v>66</v>
      </c>
      <c r="D61" s="389"/>
      <c r="E61" s="389"/>
      <c r="F61" s="368" t="s">
        <v>35</v>
      </c>
      <c r="G61" s="368"/>
      <c r="H61" s="368"/>
      <c r="I61" s="247">
        <v>898311.16</v>
      </c>
      <c r="J61" s="233">
        <v>30630.18</v>
      </c>
      <c r="K61" s="243"/>
      <c r="L61" s="175"/>
      <c r="M61" s="175"/>
    </row>
    <row r="62" spans="2:13" x14ac:dyDescent="0.25">
      <c r="B62" s="177">
        <v>3</v>
      </c>
      <c r="C62" s="389" t="s">
        <v>66</v>
      </c>
      <c r="D62" s="389"/>
      <c r="E62" s="389"/>
      <c r="F62" s="368" t="s">
        <v>36</v>
      </c>
      <c r="G62" s="368"/>
      <c r="H62" s="368"/>
      <c r="I62" s="247">
        <v>1512287.64</v>
      </c>
      <c r="J62" s="233">
        <v>38703.199999999997</v>
      </c>
      <c r="K62" s="243"/>
      <c r="L62" s="175"/>
      <c r="M62" s="175"/>
    </row>
    <row r="63" spans="2:13" x14ac:dyDescent="0.25">
      <c r="B63" s="177">
        <v>4</v>
      </c>
      <c r="C63" s="389" t="s">
        <v>66</v>
      </c>
      <c r="D63" s="389"/>
      <c r="E63" s="389"/>
      <c r="F63" s="368" t="s">
        <v>37</v>
      </c>
      <c r="G63" s="368"/>
      <c r="H63" s="368"/>
      <c r="I63" s="247">
        <v>1136041.47</v>
      </c>
      <c r="J63" s="233">
        <v>9751.24</v>
      </c>
      <c r="K63" s="243"/>
      <c r="L63" s="175"/>
      <c r="M63" s="175"/>
    </row>
    <row r="64" spans="2:13" x14ac:dyDescent="0.25">
      <c r="B64" s="177">
        <v>5</v>
      </c>
      <c r="C64" s="389" t="s">
        <v>66</v>
      </c>
      <c r="D64" s="389"/>
      <c r="E64" s="389"/>
      <c r="F64" s="368" t="s">
        <v>38</v>
      </c>
      <c r="G64" s="368"/>
      <c r="H64" s="368"/>
      <c r="I64" s="247">
        <v>712275.73</v>
      </c>
      <c r="J64" s="233">
        <v>17957.400000000001</v>
      </c>
      <c r="K64" s="243"/>
      <c r="L64" s="175"/>
      <c r="M64" s="175"/>
    </row>
    <row r="65" spans="2:13" x14ac:dyDescent="0.25">
      <c r="B65" s="177">
        <v>6</v>
      </c>
      <c r="C65" s="389" t="s">
        <v>66</v>
      </c>
      <c r="D65" s="389"/>
      <c r="E65" s="389"/>
      <c r="F65" s="368" t="s">
        <v>39</v>
      </c>
      <c r="G65" s="368"/>
      <c r="H65" s="368"/>
      <c r="I65" s="247">
        <v>1708147.32</v>
      </c>
      <c r="J65" s="233">
        <v>15698.44</v>
      </c>
      <c r="K65" s="243"/>
      <c r="L65" s="175"/>
      <c r="M65" s="175"/>
    </row>
    <row r="66" spans="2:13" x14ac:dyDescent="0.25">
      <c r="B66" s="177">
        <v>7</v>
      </c>
      <c r="C66" s="389" t="s">
        <v>66</v>
      </c>
      <c r="D66" s="389"/>
      <c r="E66" s="389"/>
      <c r="F66" s="368" t="s">
        <v>40</v>
      </c>
      <c r="G66" s="368"/>
      <c r="H66" s="368"/>
      <c r="I66" s="247">
        <v>2126649.88</v>
      </c>
      <c r="J66" s="233">
        <v>17384.32</v>
      </c>
      <c r="K66" s="243"/>
      <c r="L66" s="175"/>
      <c r="M66" s="175"/>
    </row>
    <row r="67" spans="2:13" x14ac:dyDescent="0.25">
      <c r="B67" s="177">
        <v>8</v>
      </c>
      <c r="C67" s="389" t="s">
        <v>66</v>
      </c>
      <c r="D67" s="389"/>
      <c r="E67" s="389"/>
      <c r="F67" s="368" t="s">
        <v>41</v>
      </c>
      <c r="G67" s="368"/>
      <c r="H67" s="368"/>
      <c r="I67" s="248">
        <v>617432.88</v>
      </c>
      <c r="J67" s="233">
        <v>11555.17</v>
      </c>
      <c r="K67" s="243"/>
      <c r="L67" s="175"/>
      <c r="M67" s="175"/>
    </row>
    <row r="68" spans="2:13" x14ac:dyDescent="0.25">
      <c r="B68" s="413" t="s">
        <v>58</v>
      </c>
      <c r="C68" s="414"/>
      <c r="D68" s="414"/>
      <c r="E68" s="414"/>
      <c r="F68" s="414"/>
      <c r="G68" s="414"/>
      <c r="H68" s="414"/>
      <c r="I68" s="204">
        <f>SUM(I60:I67)</f>
        <v>9577127.6800000016</v>
      </c>
      <c r="J68" s="205">
        <f>SUM(J60:J67)</f>
        <v>167417.70000000004</v>
      </c>
      <c r="K68" s="244"/>
      <c r="L68" s="175"/>
      <c r="M68" s="175"/>
    </row>
    <row r="69" spans="2:13" x14ac:dyDescent="0.25">
      <c r="B69" s="177">
        <v>9</v>
      </c>
      <c r="C69" s="368" t="s">
        <v>67</v>
      </c>
      <c r="D69" s="368"/>
      <c r="E69" s="368"/>
      <c r="F69" s="368" t="s">
        <v>44</v>
      </c>
      <c r="G69" s="368"/>
      <c r="H69" s="368"/>
      <c r="I69" s="247">
        <v>1559304.85</v>
      </c>
      <c r="J69" s="233">
        <v>45561.04</v>
      </c>
      <c r="K69" s="243"/>
      <c r="L69" s="175"/>
      <c r="M69" s="175"/>
    </row>
    <row r="70" spans="2:13" x14ac:dyDescent="0.25">
      <c r="B70" s="177">
        <v>10</v>
      </c>
      <c r="C70" s="368" t="s">
        <v>67</v>
      </c>
      <c r="D70" s="368"/>
      <c r="E70" s="368"/>
      <c r="F70" s="368" t="s">
        <v>43</v>
      </c>
      <c r="G70" s="368"/>
      <c r="H70" s="368"/>
      <c r="I70" s="245">
        <v>1763387.45</v>
      </c>
      <c r="J70" s="233">
        <v>13893.91</v>
      </c>
      <c r="K70" s="243"/>
      <c r="L70" s="175"/>
      <c r="M70" s="175"/>
    </row>
    <row r="71" spans="2:13" x14ac:dyDescent="0.25">
      <c r="B71" s="413" t="s">
        <v>58</v>
      </c>
      <c r="C71" s="414"/>
      <c r="D71" s="414"/>
      <c r="E71" s="414"/>
      <c r="F71" s="414"/>
      <c r="G71" s="414"/>
      <c r="H71" s="414"/>
      <c r="I71" s="204">
        <f>SUM(I69:I70)</f>
        <v>3322692.3</v>
      </c>
      <c r="J71" s="205">
        <f>SUM(J69:J70)</f>
        <v>59454.95</v>
      </c>
      <c r="K71" s="244"/>
      <c r="L71" s="175"/>
      <c r="M71" s="175"/>
    </row>
    <row r="72" spans="2:13" x14ac:dyDescent="0.25">
      <c r="B72" s="177">
        <v>11</v>
      </c>
      <c r="C72" s="368" t="s">
        <v>68</v>
      </c>
      <c r="D72" s="368"/>
      <c r="E72" s="368"/>
      <c r="F72" s="368" t="s">
        <v>59</v>
      </c>
      <c r="G72" s="368"/>
      <c r="H72" s="368"/>
      <c r="I72" s="247">
        <v>10394.74</v>
      </c>
      <c r="J72" s="233">
        <v>99.2</v>
      </c>
      <c r="K72" s="243"/>
      <c r="L72" s="175"/>
      <c r="M72" s="175"/>
    </row>
    <row r="73" spans="2:13" x14ac:dyDescent="0.25">
      <c r="B73" s="177">
        <v>12</v>
      </c>
      <c r="C73" s="368" t="s">
        <v>68</v>
      </c>
      <c r="D73" s="368"/>
      <c r="E73" s="368"/>
      <c r="F73" s="368" t="s">
        <v>60</v>
      </c>
      <c r="G73" s="368"/>
      <c r="H73" s="368"/>
      <c r="I73" s="245">
        <v>57830.84</v>
      </c>
      <c r="J73" s="233">
        <v>621.78</v>
      </c>
      <c r="K73" s="243"/>
      <c r="L73" s="175"/>
      <c r="M73" s="175"/>
    </row>
    <row r="74" spans="2:13" ht="15.75" thickBot="1" x14ac:dyDescent="0.3">
      <c r="B74" s="410" t="s">
        <v>58</v>
      </c>
      <c r="C74" s="411"/>
      <c r="D74" s="411"/>
      <c r="E74" s="411"/>
      <c r="F74" s="411"/>
      <c r="G74" s="411"/>
      <c r="H74" s="412"/>
      <c r="I74" s="206">
        <f>SUM(I72:I73)</f>
        <v>68225.58</v>
      </c>
      <c r="J74" s="207">
        <f>SUM(J72:J73)</f>
        <v>720.98</v>
      </c>
      <c r="K74" s="244"/>
      <c r="L74" s="175"/>
      <c r="M74" s="175"/>
    </row>
    <row r="75" spans="2:13" ht="15.75" thickBot="1" x14ac:dyDescent="0.3">
      <c r="B75" s="391" t="s">
        <v>70</v>
      </c>
      <c r="C75" s="391"/>
      <c r="D75" s="391"/>
      <c r="E75" s="391"/>
      <c r="F75" s="391"/>
      <c r="G75" s="391"/>
      <c r="H75" s="391"/>
      <c r="I75" s="391"/>
      <c r="J75" s="391"/>
      <c r="K75" s="190"/>
      <c r="L75" s="175"/>
      <c r="M75" s="175"/>
    </row>
    <row r="76" spans="2:13" x14ac:dyDescent="0.25">
      <c r="B76" s="192">
        <v>1</v>
      </c>
      <c r="C76" s="387" t="s">
        <v>66</v>
      </c>
      <c r="D76" s="387"/>
      <c r="E76" s="387"/>
      <c r="F76" s="390" t="s">
        <v>42</v>
      </c>
      <c r="G76" s="390"/>
      <c r="H76" s="390"/>
      <c r="I76" s="390"/>
      <c r="J76" s="200">
        <v>460.77</v>
      </c>
      <c r="K76" s="242"/>
      <c r="L76" s="175"/>
      <c r="M76" s="175"/>
    </row>
    <row r="77" spans="2:13" x14ac:dyDescent="0.25">
      <c r="B77" s="177">
        <v>2</v>
      </c>
      <c r="C77" s="368" t="s">
        <v>67</v>
      </c>
      <c r="D77" s="368"/>
      <c r="E77" s="368"/>
      <c r="F77" s="368" t="s">
        <v>42</v>
      </c>
      <c r="G77" s="368"/>
      <c r="H77" s="368"/>
      <c r="I77" s="368"/>
      <c r="J77" s="201">
        <v>0</v>
      </c>
      <c r="K77" s="175"/>
      <c r="L77" s="175"/>
      <c r="M77" s="175"/>
    </row>
    <row r="78" spans="2:13" x14ac:dyDescent="0.25">
      <c r="B78" s="177">
        <v>3</v>
      </c>
      <c r="C78" s="368" t="s">
        <v>68</v>
      </c>
      <c r="D78" s="368"/>
      <c r="E78" s="368"/>
      <c r="F78" s="368" t="s">
        <v>42</v>
      </c>
      <c r="G78" s="368"/>
      <c r="H78" s="368"/>
      <c r="I78" s="368"/>
      <c r="J78" s="201">
        <v>0</v>
      </c>
      <c r="K78" s="175"/>
      <c r="L78" s="175"/>
      <c r="M78" s="175"/>
    </row>
    <row r="79" spans="2:13" x14ac:dyDescent="0.25">
      <c r="B79" s="202">
        <v>4</v>
      </c>
      <c r="C79" s="392" t="s">
        <v>73</v>
      </c>
      <c r="D79" s="393"/>
      <c r="E79" s="394"/>
      <c r="F79" s="368" t="s">
        <v>42</v>
      </c>
      <c r="G79" s="368"/>
      <c r="H79" s="368"/>
      <c r="I79" s="368"/>
      <c r="J79" s="201">
        <v>0</v>
      </c>
      <c r="K79" s="175"/>
      <c r="L79" s="175"/>
      <c r="M79" s="175"/>
    </row>
    <row r="80" spans="2:13" ht="15.75" thickBot="1" x14ac:dyDescent="0.3">
      <c r="B80" s="187">
        <v>5</v>
      </c>
      <c r="C80" s="395" t="s">
        <v>71</v>
      </c>
      <c r="D80" s="395"/>
      <c r="E80" s="395"/>
      <c r="F80" s="382" t="s">
        <v>42</v>
      </c>
      <c r="G80" s="382"/>
      <c r="H80" s="382"/>
      <c r="I80" s="382"/>
      <c r="J80" s="203">
        <v>0</v>
      </c>
      <c r="K80" s="175"/>
      <c r="L80" s="175"/>
      <c r="M80" s="175"/>
    </row>
    <row r="81" spans="2:13" ht="15.75" thickBot="1" x14ac:dyDescent="0.3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</row>
    <row r="82" spans="2:13" ht="15.75" x14ac:dyDescent="0.25">
      <c r="B82" s="404" t="s">
        <v>72</v>
      </c>
      <c r="C82" s="405"/>
      <c r="D82" s="405"/>
      <c r="E82" s="405"/>
      <c r="F82" s="405"/>
      <c r="G82" s="405"/>
      <c r="H82" s="405"/>
      <c r="I82" s="405"/>
      <c r="J82" s="406"/>
      <c r="K82" s="175"/>
      <c r="L82" s="175"/>
      <c r="M82" s="175"/>
    </row>
    <row r="83" spans="2:13" ht="16.5" thickBot="1" x14ac:dyDescent="0.3">
      <c r="B83" s="402" t="s">
        <v>58</v>
      </c>
      <c r="C83" s="403"/>
      <c r="D83" s="403"/>
      <c r="E83" s="403"/>
      <c r="F83" s="403"/>
      <c r="G83" s="403"/>
      <c r="H83" s="403"/>
      <c r="I83" s="403"/>
      <c r="J83" s="24">
        <f>J68+J71+J74+J76+J77+J78+J80+J79</f>
        <v>228054.40000000002</v>
      </c>
      <c r="K83" s="175"/>
      <c r="L83" s="175"/>
      <c r="M83" s="175"/>
    </row>
    <row r="84" spans="2:13" x14ac:dyDescent="0.2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</row>
  </sheetData>
  <mergeCells count="122">
    <mergeCell ref="F60:H60"/>
    <mergeCell ref="F61:H61"/>
    <mergeCell ref="F62:H62"/>
    <mergeCell ref="F63:H63"/>
    <mergeCell ref="F64:H64"/>
    <mergeCell ref="F65:H65"/>
    <mergeCell ref="F66:H66"/>
    <mergeCell ref="F67:H67"/>
    <mergeCell ref="B68:H68"/>
    <mergeCell ref="L8:M8"/>
    <mergeCell ref="L26:M26"/>
    <mergeCell ref="C64:E64"/>
    <mergeCell ref="C65:E65"/>
    <mergeCell ref="C66:E66"/>
    <mergeCell ref="C61:E61"/>
    <mergeCell ref="C62:E62"/>
    <mergeCell ref="C63:E63"/>
    <mergeCell ref="B52:I52"/>
    <mergeCell ref="B53:I53"/>
    <mergeCell ref="B54:I54"/>
    <mergeCell ref="B58:J58"/>
    <mergeCell ref="C60:E60"/>
    <mergeCell ref="B46:F46"/>
    <mergeCell ref="G46:I46"/>
    <mergeCell ref="B48:I48"/>
    <mergeCell ref="B49:I49"/>
    <mergeCell ref="B50:I50"/>
    <mergeCell ref="B51:I51"/>
    <mergeCell ref="B56:I56"/>
    <mergeCell ref="B44:F44"/>
    <mergeCell ref="G44:I44"/>
    <mergeCell ref="B36:F36"/>
    <mergeCell ref="G36:I36"/>
    <mergeCell ref="C72:E72"/>
    <mergeCell ref="C73:E73"/>
    <mergeCell ref="C67:E67"/>
    <mergeCell ref="C69:E69"/>
    <mergeCell ref="C70:E70"/>
    <mergeCell ref="F69:H69"/>
    <mergeCell ref="F70:H70"/>
    <mergeCell ref="B71:H71"/>
    <mergeCell ref="F72:H72"/>
    <mergeCell ref="F73:H73"/>
    <mergeCell ref="B74:H74"/>
    <mergeCell ref="C79:E79"/>
    <mergeCell ref="F79:I79"/>
    <mergeCell ref="C80:E80"/>
    <mergeCell ref="F80:I80"/>
    <mergeCell ref="B82:J82"/>
    <mergeCell ref="B83:I83"/>
    <mergeCell ref="B75:J75"/>
    <mergeCell ref="C76:E76"/>
    <mergeCell ref="F76:I76"/>
    <mergeCell ref="C77:E77"/>
    <mergeCell ref="F77:I77"/>
    <mergeCell ref="C78:E78"/>
    <mergeCell ref="F78:I78"/>
    <mergeCell ref="B45:F45"/>
    <mergeCell ref="G45:I45"/>
    <mergeCell ref="B38:F38"/>
    <mergeCell ref="G38:I38"/>
    <mergeCell ref="B39:F39"/>
    <mergeCell ref="G39:I39"/>
    <mergeCell ref="B41:F41"/>
    <mergeCell ref="G41:I41"/>
    <mergeCell ref="B40:F40"/>
    <mergeCell ref="G40:I40"/>
    <mergeCell ref="B42:I42"/>
    <mergeCell ref="B8:I8"/>
    <mergeCell ref="B1:J1"/>
    <mergeCell ref="B2:J2"/>
    <mergeCell ref="B3:J3"/>
    <mergeCell ref="B4:J4"/>
    <mergeCell ref="B5:H5"/>
    <mergeCell ref="B20:F20"/>
    <mergeCell ref="G20:I20"/>
    <mergeCell ref="B15:I15"/>
    <mergeCell ref="B17:J17"/>
    <mergeCell ref="B18:F18"/>
    <mergeCell ref="G18:I18"/>
    <mergeCell ref="B19:F19"/>
    <mergeCell ref="G19:I19"/>
    <mergeCell ref="B9:I9"/>
    <mergeCell ref="B11:I11"/>
    <mergeCell ref="B12:I12"/>
    <mergeCell ref="B13:I13"/>
    <mergeCell ref="B14:I14"/>
    <mergeCell ref="B6:H6"/>
    <mergeCell ref="I5:J5"/>
    <mergeCell ref="I6:J6"/>
    <mergeCell ref="B26:F26"/>
    <mergeCell ref="G26:I26"/>
    <mergeCell ref="B27:F27"/>
    <mergeCell ref="G27:I27"/>
    <mergeCell ref="B32:F32"/>
    <mergeCell ref="G32:I32"/>
    <mergeCell ref="B35:F35"/>
    <mergeCell ref="B37:F37"/>
    <mergeCell ref="G35:I35"/>
    <mergeCell ref="G37:I37"/>
    <mergeCell ref="B31:F31"/>
    <mergeCell ref="G31:I31"/>
    <mergeCell ref="B28:F28"/>
    <mergeCell ref="B29:F29"/>
    <mergeCell ref="B30:F30"/>
    <mergeCell ref="G28:I28"/>
    <mergeCell ref="G29:I29"/>
    <mergeCell ref="G30:I30"/>
    <mergeCell ref="B33:F33"/>
    <mergeCell ref="G33:I33"/>
    <mergeCell ref="B34:F34"/>
    <mergeCell ref="G34:I34"/>
    <mergeCell ref="B21:F21"/>
    <mergeCell ref="G21:I21"/>
    <mergeCell ref="B22:F22"/>
    <mergeCell ref="G22:I22"/>
    <mergeCell ref="B23:F23"/>
    <mergeCell ref="G23:I23"/>
    <mergeCell ref="B24:F24"/>
    <mergeCell ref="G24:I24"/>
    <mergeCell ref="B25:F25"/>
    <mergeCell ref="G25:I25"/>
  </mergeCells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79"/>
  <sheetViews>
    <sheetView workbookViewId="0">
      <selection activeCell="I6" sqref="I6:J6"/>
    </sheetView>
  </sheetViews>
  <sheetFormatPr defaultRowHeight="15" x14ac:dyDescent="0.25"/>
  <cols>
    <col min="1" max="1" width="3.5703125" customWidth="1"/>
    <col min="2" max="2" width="3.7109375" customWidth="1"/>
    <col min="3" max="4" width="9" customWidth="1"/>
    <col min="6" max="6" width="4.5703125" customWidth="1"/>
    <col min="7" max="7" width="2.42578125" customWidth="1"/>
    <col min="8" max="8" width="13" customWidth="1"/>
    <col min="9" max="9" width="17.7109375" customWidth="1"/>
    <col min="10" max="10" width="21.5703125" customWidth="1"/>
    <col min="11" max="11" width="4.140625" customWidth="1"/>
    <col min="12" max="12" width="4.42578125" customWidth="1"/>
    <col min="13" max="13" width="18.28515625" customWidth="1"/>
  </cols>
  <sheetData>
    <row r="1" spans="2:13" x14ac:dyDescent="0.25">
      <c r="B1" s="261" t="s">
        <v>0</v>
      </c>
      <c r="C1" s="261"/>
      <c r="D1" s="261"/>
      <c r="E1" s="261"/>
      <c r="F1" s="261"/>
      <c r="G1" s="261"/>
      <c r="H1" s="261"/>
      <c r="I1" s="261"/>
      <c r="J1" s="261"/>
    </row>
    <row r="2" spans="2:13" ht="16.5" x14ac:dyDescent="0.25">
      <c r="B2" s="262" t="s">
        <v>1</v>
      </c>
      <c r="C2" s="262"/>
      <c r="D2" s="262"/>
      <c r="E2" s="262"/>
      <c r="F2" s="262"/>
      <c r="G2" s="262"/>
      <c r="H2" s="262"/>
      <c r="I2" s="262"/>
      <c r="J2" s="262"/>
    </row>
    <row r="3" spans="2:13" ht="20.25" x14ac:dyDescent="0.3">
      <c r="B3" s="263" t="s">
        <v>157</v>
      </c>
      <c r="C3" s="263"/>
      <c r="D3" s="263"/>
      <c r="E3" s="263"/>
      <c r="F3" s="263"/>
      <c r="G3" s="263"/>
      <c r="H3" s="263"/>
      <c r="I3" s="263"/>
      <c r="J3" s="263"/>
    </row>
    <row r="4" spans="2:13" ht="16.5" x14ac:dyDescent="0.25">
      <c r="B4" s="263" t="s">
        <v>2</v>
      </c>
      <c r="C4" s="263"/>
      <c r="D4" s="263"/>
      <c r="E4" s="263"/>
      <c r="F4" s="263"/>
      <c r="G4" s="263"/>
      <c r="H4" s="263"/>
      <c r="I4" s="263"/>
      <c r="J4" s="263"/>
    </row>
    <row r="5" spans="2:13" ht="16.5" x14ac:dyDescent="0.25">
      <c r="B5" s="351" t="s">
        <v>81</v>
      </c>
      <c r="C5" s="351"/>
      <c r="D5" s="351"/>
      <c r="E5" s="351"/>
      <c r="F5" s="351"/>
      <c r="G5" s="351"/>
      <c r="H5" s="351"/>
      <c r="I5" s="353">
        <f>'MAR 2022'!I6:J6</f>
        <v>12968045.560000002</v>
      </c>
      <c r="J5" s="353"/>
    </row>
    <row r="6" spans="2:13" ht="18" customHeight="1" x14ac:dyDescent="0.3">
      <c r="B6" s="352" t="s">
        <v>148</v>
      </c>
      <c r="C6" s="352"/>
      <c r="D6" s="352"/>
      <c r="E6" s="352"/>
      <c r="F6" s="352"/>
      <c r="G6" s="352"/>
      <c r="H6" s="352"/>
      <c r="I6" s="363">
        <f>J50</f>
        <v>13084647.539999999</v>
      </c>
      <c r="J6" s="363"/>
    </row>
    <row r="7" spans="2:13" ht="7.5" customHeight="1" thickBot="1" x14ac:dyDescent="0.35">
      <c r="B7" s="73"/>
      <c r="C7" s="73"/>
      <c r="D7" s="73"/>
      <c r="E7" s="73"/>
      <c r="F7" s="73"/>
      <c r="G7" s="73"/>
      <c r="H7" s="73"/>
      <c r="I7" s="63"/>
      <c r="J7" s="84"/>
    </row>
    <row r="8" spans="2:13" x14ac:dyDescent="0.25">
      <c r="B8" s="358" t="s">
        <v>3</v>
      </c>
      <c r="C8" s="359"/>
      <c r="D8" s="359"/>
      <c r="E8" s="359"/>
      <c r="F8" s="359"/>
      <c r="G8" s="359"/>
      <c r="H8" s="359"/>
      <c r="I8" s="359"/>
      <c r="J8" s="169" t="s">
        <v>12</v>
      </c>
      <c r="L8" s="416" t="s">
        <v>249</v>
      </c>
      <c r="M8" s="416"/>
    </row>
    <row r="9" spans="2:13" x14ac:dyDescent="0.25">
      <c r="B9" s="361" t="s">
        <v>91</v>
      </c>
      <c r="C9" s="362"/>
      <c r="D9" s="362"/>
      <c r="E9" s="362"/>
      <c r="F9" s="362"/>
      <c r="G9" s="362"/>
      <c r="H9" s="362"/>
      <c r="I9" s="362"/>
      <c r="J9" s="234">
        <f>'MAR 2022'!J71</f>
        <v>59454.95</v>
      </c>
      <c r="L9" s="133">
        <v>1</v>
      </c>
      <c r="M9" s="134">
        <v>44632.38</v>
      </c>
    </row>
    <row r="10" spans="2:13" x14ac:dyDescent="0.25">
      <c r="B10" s="235" t="s">
        <v>62</v>
      </c>
      <c r="C10" s="180"/>
      <c r="D10" s="180"/>
      <c r="E10" s="180"/>
      <c r="F10" s="180"/>
      <c r="G10" s="180"/>
      <c r="H10" s="180"/>
      <c r="I10" s="208">
        <v>323868.09000000003</v>
      </c>
      <c r="J10" s="172">
        <f>L26</f>
        <v>270498.17</v>
      </c>
      <c r="L10" s="133">
        <v>2</v>
      </c>
      <c r="M10" s="134">
        <v>48926.55</v>
      </c>
    </row>
    <row r="11" spans="2:13" x14ac:dyDescent="0.25">
      <c r="B11" s="361" t="s">
        <v>257</v>
      </c>
      <c r="C11" s="362"/>
      <c r="D11" s="362"/>
      <c r="E11" s="362"/>
      <c r="F11" s="362"/>
      <c r="G11" s="362"/>
      <c r="H11" s="362"/>
      <c r="I11" s="362"/>
      <c r="J11" s="234">
        <v>2780.16</v>
      </c>
      <c r="L11" s="133">
        <v>3</v>
      </c>
      <c r="M11" s="134">
        <v>27249.46</v>
      </c>
    </row>
    <row r="12" spans="2:13" x14ac:dyDescent="0.25">
      <c r="B12" s="361" t="s">
        <v>5</v>
      </c>
      <c r="C12" s="362"/>
      <c r="D12" s="362"/>
      <c r="E12" s="362"/>
      <c r="F12" s="362"/>
      <c r="G12" s="362"/>
      <c r="H12" s="362"/>
      <c r="I12" s="362"/>
      <c r="J12" s="234">
        <v>21040.57</v>
      </c>
      <c r="L12" s="133">
        <v>4</v>
      </c>
      <c r="M12" s="134">
        <v>11601.76</v>
      </c>
    </row>
    <row r="13" spans="2:13" x14ac:dyDescent="0.25">
      <c r="B13" s="361" t="s">
        <v>6</v>
      </c>
      <c r="C13" s="362"/>
      <c r="D13" s="362"/>
      <c r="E13" s="362"/>
      <c r="F13" s="362"/>
      <c r="G13" s="362"/>
      <c r="H13" s="362"/>
      <c r="I13" s="362"/>
      <c r="J13" s="172">
        <f>J67</f>
        <v>25959.49</v>
      </c>
      <c r="L13" s="133">
        <v>5</v>
      </c>
      <c r="M13" s="134">
        <v>16574.21</v>
      </c>
    </row>
    <row r="14" spans="2:13" x14ac:dyDescent="0.25">
      <c r="B14" s="361" t="s">
        <v>7</v>
      </c>
      <c r="C14" s="362"/>
      <c r="D14" s="362"/>
      <c r="E14" s="362"/>
      <c r="F14" s="362"/>
      <c r="G14" s="362"/>
      <c r="H14" s="362"/>
      <c r="I14" s="362"/>
      <c r="J14" s="173">
        <v>574.75</v>
      </c>
      <c r="L14" s="133">
        <v>6</v>
      </c>
      <c r="M14" s="134">
        <v>38928.160000000003</v>
      </c>
    </row>
    <row r="15" spans="2:13" ht="15.75" thickBot="1" x14ac:dyDescent="0.3">
      <c r="B15" s="356" t="s">
        <v>8</v>
      </c>
      <c r="C15" s="357"/>
      <c r="D15" s="357"/>
      <c r="E15" s="357"/>
      <c r="F15" s="357"/>
      <c r="G15" s="357"/>
      <c r="H15" s="357"/>
      <c r="I15" s="357"/>
      <c r="J15" s="174">
        <v>244632.74</v>
      </c>
      <c r="L15" s="133">
        <v>7</v>
      </c>
      <c r="M15" s="134">
        <v>1550.69</v>
      </c>
    </row>
    <row r="16" spans="2:13" ht="15" customHeight="1" thickBot="1" x14ac:dyDescent="0.3">
      <c r="B16" s="175"/>
      <c r="C16" s="175"/>
      <c r="D16" s="175"/>
      <c r="E16" s="175"/>
      <c r="F16" s="175"/>
      <c r="G16" s="175"/>
      <c r="H16" s="175"/>
      <c r="I16" s="175"/>
      <c r="J16" s="175"/>
      <c r="L16" s="133">
        <v>8</v>
      </c>
      <c r="M16" s="134">
        <v>2215.3000000000002</v>
      </c>
    </row>
    <row r="17" spans="2:13" ht="14.45" customHeight="1" x14ac:dyDescent="0.25">
      <c r="B17" s="358" t="s">
        <v>9</v>
      </c>
      <c r="C17" s="359"/>
      <c r="D17" s="359"/>
      <c r="E17" s="359"/>
      <c r="F17" s="359"/>
      <c r="G17" s="359"/>
      <c r="H17" s="359"/>
      <c r="I17" s="359"/>
      <c r="J17" s="360"/>
      <c r="L17" s="133">
        <v>9</v>
      </c>
      <c r="M17" s="134">
        <v>32455.05</v>
      </c>
    </row>
    <row r="18" spans="2:13" ht="14.45" customHeight="1" x14ac:dyDescent="0.25">
      <c r="B18" s="365" t="s">
        <v>10</v>
      </c>
      <c r="C18" s="366"/>
      <c r="D18" s="366"/>
      <c r="E18" s="366"/>
      <c r="F18" s="366"/>
      <c r="G18" s="366" t="s">
        <v>11</v>
      </c>
      <c r="H18" s="366"/>
      <c r="I18" s="366"/>
      <c r="J18" s="176" t="s">
        <v>12</v>
      </c>
      <c r="L18" s="133">
        <v>10</v>
      </c>
      <c r="M18" s="134">
        <v>46364.61</v>
      </c>
    </row>
    <row r="19" spans="2:13" ht="14.45" customHeight="1" x14ac:dyDescent="0.25">
      <c r="B19" s="361" t="s">
        <v>13</v>
      </c>
      <c r="C19" s="362"/>
      <c r="D19" s="362"/>
      <c r="E19" s="362"/>
      <c r="F19" s="362"/>
      <c r="G19" s="369">
        <v>44651</v>
      </c>
      <c r="H19" s="369"/>
      <c r="I19" s="369"/>
      <c r="J19" s="238">
        <f>'MAR 2022'!J74</f>
        <v>720.98</v>
      </c>
      <c r="L19" s="133">
        <v>11</v>
      </c>
      <c r="M19" s="134"/>
    </row>
    <row r="20" spans="2:13" ht="14.45" customHeight="1" x14ac:dyDescent="0.25">
      <c r="B20" s="361" t="s">
        <v>14</v>
      </c>
      <c r="C20" s="362"/>
      <c r="D20" s="362"/>
      <c r="E20" s="362"/>
      <c r="F20" s="362"/>
      <c r="G20" s="362" t="s">
        <v>45</v>
      </c>
      <c r="H20" s="362"/>
      <c r="I20" s="362"/>
      <c r="J20" s="181">
        <f>J70</f>
        <v>454.79</v>
      </c>
      <c r="L20" s="133">
        <v>12</v>
      </c>
      <c r="M20" s="134"/>
    </row>
    <row r="21" spans="2:13" ht="14.45" customHeight="1" x14ac:dyDescent="0.25">
      <c r="B21" s="361" t="s">
        <v>15</v>
      </c>
      <c r="C21" s="362"/>
      <c r="D21" s="362"/>
      <c r="E21" s="362"/>
      <c r="F21" s="362"/>
      <c r="G21" s="362" t="s">
        <v>46</v>
      </c>
      <c r="H21" s="362"/>
      <c r="I21" s="362"/>
      <c r="J21" s="182">
        <v>5680.1</v>
      </c>
      <c r="L21" s="133">
        <v>13</v>
      </c>
      <c r="M21" s="134"/>
    </row>
    <row r="22" spans="2:13" ht="14.45" customHeight="1" x14ac:dyDescent="0.25">
      <c r="B22" s="361" t="s">
        <v>51</v>
      </c>
      <c r="C22" s="362"/>
      <c r="D22" s="362"/>
      <c r="E22" s="362"/>
      <c r="F22" s="362"/>
      <c r="G22" s="362" t="s">
        <v>122</v>
      </c>
      <c r="H22" s="362"/>
      <c r="I22" s="362"/>
      <c r="J22" s="182">
        <v>1500</v>
      </c>
      <c r="L22" s="133">
        <v>14</v>
      </c>
      <c r="M22" s="134"/>
    </row>
    <row r="23" spans="2:13" ht="14.45" customHeight="1" x14ac:dyDescent="0.25">
      <c r="B23" s="361" t="s">
        <v>53</v>
      </c>
      <c r="C23" s="362"/>
      <c r="D23" s="362"/>
      <c r="E23" s="362"/>
      <c r="F23" s="362"/>
      <c r="G23" s="362" t="s">
        <v>54</v>
      </c>
      <c r="H23" s="362"/>
      <c r="I23" s="362"/>
      <c r="J23" s="182">
        <v>200</v>
      </c>
      <c r="L23" s="133">
        <v>15</v>
      </c>
      <c r="M23" s="134"/>
    </row>
    <row r="24" spans="2:13" ht="14.45" customHeight="1" x14ac:dyDescent="0.25">
      <c r="B24" s="361" t="s">
        <v>55</v>
      </c>
      <c r="C24" s="362"/>
      <c r="D24" s="362"/>
      <c r="E24" s="362"/>
      <c r="F24" s="362"/>
      <c r="G24" s="362" t="s">
        <v>198</v>
      </c>
      <c r="H24" s="362"/>
      <c r="I24" s="362"/>
      <c r="J24" s="182">
        <v>150</v>
      </c>
      <c r="L24" s="133">
        <v>16</v>
      </c>
      <c r="M24" s="134"/>
    </row>
    <row r="25" spans="2:13" ht="14.45" customHeight="1" thickBot="1" x14ac:dyDescent="0.3">
      <c r="B25" s="361" t="s">
        <v>114</v>
      </c>
      <c r="C25" s="362"/>
      <c r="D25" s="362"/>
      <c r="E25" s="362"/>
      <c r="F25" s="362"/>
      <c r="G25" s="362" t="s">
        <v>121</v>
      </c>
      <c r="H25" s="362"/>
      <c r="I25" s="362"/>
      <c r="J25" s="182">
        <v>350</v>
      </c>
      <c r="L25" s="133">
        <v>17</v>
      </c>
      <c r="M25" s="134"/>
    </row>
    <row r="26" spans="2:13" ht="14.45" customHeight="1" thickBot="1" x14ac:dyDescent="0.3">
      <c r="B26" s="361" t="s">
        <v>65</v>
      </c>
      <c r="C26" s="362"/>
      <c r="D26" s="362"/>
      <c r="E26" s="362"/>
      <c r="F26" s="362"/>
      <c r="G26" s="362" t="s">
        <v>63</v>
      </c>
      <c r="H26" s="362"/>
      <c r="I26" s="362"/>
      <c r="J26" s="182">
        <v>242.38</v>
      </c>
      <c r="L26" s="417">
        <f>SUM(M9:M25)</f>
        <v>270498.17</v>
      </c>
      <c r="M26" s="418"/>
    </row>
    <row r="27" spans="2:13" ht="14.45" customHeight="1" x14ac:dyDescent="0.25">
      <c r="B27" s="361" t="s">
        <v>120</v>
      </c>
      <c r="C27" s="362"/>
      <c r="D27" s="362"/>
      <c r="E27" s="362"/>
      <c r="F27" s="362"/>
      <c r="G27" s="401" t="s">
        <v>203</v>
      </c>
      <c r="H27" s="401"/>
      <c r="I27" s="401"/>
      <c r="J27" s="182">
        <v>692</v>
      </c>
    </row>
    <row r="28" spans="2:13" ht="14.45" customHeight="1" x14ac:dyDescent="0.25">
      <c r="B28" s="373" t="s">
        <v>112</v>
      </c>
      <c r="C28" s="374"/>
      <c r="D28" s="374"/>
      <c r="E28" s="374"/>
      <c r="F28" s="375"/>
      <c r="G28" s="415" t="s">
        <v>113</v>
      </c>
      <c r="H28" s="374"/>
      <c r="I28" s="375"/>
      <c r="J28" s="182">
        <v>450</v>
      </c>
    </row>
    <row r="29" spans="2:13" ht="14.45" customHeight="1" x14ac:dyDescent="0.25">
      <c r="B29" s="373" t="s">
        <v>111</v>
      </c>
      <c r="C29" s="374"/>
      <c r="D29" s="374"/>
      <c r="E29" s="374"/>
      <c r="F29" s="375"/>
      <c r="G29" s="362" t="s">
        <v>150</v>
      </c>
      <c r="H29" s="362"/>
      <c r="I29" s="362"/>
      <c r="J29" s="182">
        <v>576</v>
      </c>
    </row>
    <row r="30" spans="2:13" ht="14.45" customHeight="1" x14ac:dyDescent="0.25">
      <c r="B30" s="373" t="s">
        <v>109</v>
      </c>
      <c r="C30" s="374"/>
      <c r="D30" s="374"/>
      <c r="E30" s="374"/>
      <c r="F30" s="375"/>
      <c r="G30" s="415" t="s">
        <v>110</v>
      </c>
      <c r="H30" s="374"/>
      <c r="I30" s="375"/>
      <c r="J30" s="182">
        <v>600</v>
      </c>
    </row>
    <row r="31" spans="2:13" ht="14.45" customHeight="1" x14ac:dyDescent="0.25">
      <c r="B31" s="361" t="s">
        <v>108</v>
      </c>
      <c r="C31" s="362"/>
      <c r="D31" s="362"/>
      <c r="E31" s="362"/>
      <c r="F31" s="362"/>
      <c r="G31" s="362" t="s">
        <v>107</v>
      </c>
      <c r="H31" s="362"/>
      <c r="I31" s="362"/>
      <c r="J31" s="182">
        <v>1650</v>
      </c>
    </row>
    <row r="32" spans="2:13" ht="14.45" customHeight="1" x14ac:dyDescent="0.25">
      <c r="B32" s="361" t="s">
        <v>106</v>
      </c>
      <c r="C32" s="362"/>
      <c r="D32" s="362"/>
      <c r="E32" s="362"/>
      <c r="F32" s="362"/>
      <c r="G32" s="362" t="s">
        <v>107</v>
      </c>
      <c r="H32" s="362"/>
      <c r="I32" s="362"/>
      <c r="J32" s="182">
        <v>1650</v>
      </c>
    </row>
    <row r="33" spans="2:10" ht="14.45" customHeight="1" x14ac:dyDescent="0.25">
      <c r="B33" s="361" t="s">
        <v>16</v>
      </c>
      <c r="C33" s="362"/>
      <c r="D33" s="362"/>
      <c r="E33" s="362"/>
      <c r="F33" s="362"/>
      <c r="G33" s="362" t="s">
        <v>47</v>
      </c>
      <c r="H33" s="362"/>
      <c r="I33" s="362"/>
      <c r="J33" s="182">
        <v>1212</v>
      </c>
    </row>
    <row r="34" spans="2:10" ht="14.45" customHeight="1" x14ac:dyDescent="0.25">
      <c r="B34" s="361" t="s">
        <v>17</v>
      </c>
      <c r="C34" s="362"/>
      <c r="D34" s="362"/>
      <c r="E34" s="362"/>
      <c r="F34" s="362"/>
      <c r="G34" s="362" t="s">
        <v>48</v>
      </c>
      <c r="H34" s="362"/>
      <c r="I34" s="362"/>
      <c r="J34" s="182">
        <v>1212</v>
      </c>
    </row>
    <row r="35" spans="2:10" ht="14.45" customHeight="1" x14ac:dyDescent="0.25">
      <c r="B35" s="361" t="s">
        <v>18</v>
      </c>
      <c r="C35" s="362"/>
      <c r="D35" s="362"/>
      <c r="E35" s="362"/>
      <c r="F35" s="362"/>
      <c r="G35" s="362" t="s">
        <v>49</v>
      </c>
      <c r="H35" s="362"/>
      <c r="I35" s="362"/>
      <c r="J35" s="182">
        <v>2221.08</v>
      </c>
    </row>
    <row r="36" spans="2:10" ht="14.45" customHeight="1" x14ac:dyDescent="0.25">
      <c r="B36" s="361" t="s">
        <v>19</v>
      </c>
      <c r="C36" s="362"/>
      <c r="D36" s="362"/>
      <c r="E36" s="362"/>
      <c r="F36" s="362"/>
      <c r="G36" s="362" t="s">
        <v>49</v>
      </c>
      <c r="H36" s="362"/>
      <c r="I36" s="362"/>
      <c r="J36" s="182">
        <v>3473.52</v>
      </c>
    </row>
    <row r="37" spans="2:10" ht="14.45" customHeight="1" x14ac:dyDescent="0.25">
      <c r="B37" s="361" t="s">
        <v>20</v>
      </c>
      <c r="C37" s="362"/>
      <c r="D37" s="362"/>
      <c r="E37" s="362"/>
      <c r="F37" s="362"/>
      <c r="G37" s="362" t="s">
        <v>50</v>
      </c>
      <c r="H37" s="362"/>
      <c r="I37" s="362"/>
      <c r="J37" s="183">
        <v>80.459999999999994</v>
      </c>
    </row>
    <row r="38" spans="2:10" ht="14.45" customHeight="1" thickBot="1" x14ac:dyDescent="0.3">
      <c r="B38" s="370" t="s">
        <v>58</v>
      </c>
      <c r="C38" s="371"/>
      <c r="D38" s="371"/>
      <c r="E38" s="371"/>
      <c r="F38" s="371"/>
      <c r="G38" s="371"/>
      <c r="H38" s="371"/>
      <c r="I38" s="372"/>
      <c r="J38" s="184">
        <f>SUM(J21:J37)</f>
        <v>21939.539999999997</v>
      </c>
    </row>
    <row r="39" spans="2:10" ht="5.25" customHeight="1" thickBot="1" x14ac:dyDescent="0.3">
      <c r="B39" s="175"/>
      <c r="C39" s="175"/>
      <c r="D39" s="175"/>
      <c r="E39" s="175"/>
      <c r="F39" s="175"/>
      <c r="G39" s="175"/>
      <c r="H39" s="175"/>
      <c r="I39" s="175"/>
      <c r="J39" s="175"/>
    </row>
    <row r="40" spans="2:10" x14ac:dyDescent="0.25">
      <c r="B40" s="358" t="s">
        <v>99</v>
      </c>
      <c r="C40" s="359"/>
      <c r="D40" s="359"/>
      <c r="E40" s="359"/>
      <c r="F40" s="359"/>
      <c r="G40" s="359" t="s">
        <v>22</v>
      </c>
      <c r="H40" s="359"/>
      <c r="I40" s="360"/>
      <c r="J40" s="185">
        <f>'MAR 2022'!J68</f>
        <v>167417.70000000004</v>
      </c>
    </row>
    <row r="41" spans="2:10" x14ac:dyDescent="0.25">
      <c r="B41" s="367" t="s">
        <v>23</v>
      </c>
      <c r="C41" s="368"/>
      <c r="D41" s="368"/>
      <c r="E41" s="368"/>
      <c r="F41" s="368"/>
      <c r="G41" s="368" t="s">
        <v>25</v>
      </c>
      <c r="H41" s="368"/>
      <c r="I41" s="380"/>
      <c r="J41" s="186">
        <f>J64</f>
        <v>79700.240000000005</v>
      </c>
    </row>
    <row r="42" spans="2:10" ht="15.75" thickBot="1" x14ac:dyDescent="0.3">
      <c r="B42" s="381" t="s">
        <v>24</v>
      </c>
      <c r="C42" s="382"/>
      <c r="D42" s="382"/>
      <c r="E42" s="382"/>
      <c r="F42" s="382"/>
      <c r="G42" s="382" t="s">
        <v>26</v>
      </c>
      <c r="H42" s="382"/>
      <c r="I42" s="383"/>
      <c r="J42" s="188">
        <v>0</v>
      </c>
    </row>
    <row r="43" spans="2:10" ht="4.5" customHeight="1" thickBot="1" x14ac:dyDescent="0.3">
      <c r="B43" s="175"/>
      <c r="C43" s="175"/>
      <c r="D43" s="175"/>
      <c r="E43" s="175"/>
      <c r="F43" s="175"/>
      <c r="G43" s="175"/>
      <c r="H43" s="175"/>
      <c r="I43" s="175"/>
      <c r="J43" s="175"/>
    </row>
    <row r="44" spans="2:10" x14ac:dyDescent="0.25">
      <c r="B44" s="384" t="s">
        <v>27</v>
      </c>
      <c r="C44" s="385"/>
      <c r="D44" s="385"/>
      <c r="E44" s="385"/>
      <c r="F44" s="385"/>
      <c r="G44" s="385"/>
      <c r="H44" s="385"/>
      <c r="I44" s="386"/>
      <c r="J44" s="169" t="s">
        <v>12</v>
      </c>
    </row>
    <row r="45" spans="2:10" x14ac:dyDescent="0.25">
      <c r="B45" s="373" t="s">
        <v>28</v>
      </c>
      <c r="C45" s="374"/>
      <c r="D45" s="374"/>
      <c r="E45" s="374"/>
      <c r="F45" s="374"/>
      <c r="G45" s="374"/>
      <c r="H45" s="374"/>
      <c r="I45" s="375"/>
      <c r="J45" s="179">
        <f>I70</f>
        <v>46740.83</v>
      </c>
    </row>
    <row r="46" spans="2:10" x14ac:dyDescent="0.25">
      <c r="B46" s="373" t="s">
        <v>29</v>
      </c>
      <c r="C46" s="374"/>
      <c r="D46" s="374"/>
      <c r="E46" s="374"/>
      <c r="F46" s="374"/>
      <c r="G46" s="374"/>
      <c r="H46" s="374"/>
      <c r="I46" s="375"/>
      <c r="J46" s="179">
        <f>I64</f>
        <v>9656827.9199999999</v>
      </c>
    </row>
    <row r="47" spans="2:10" x14ac:dyDescent="0.25">
      <c r="B47" s="373" t="s">
        <v>30</v>
      </c>
      <c r="C47" s="374"/>
      <c r="D47" s="374"/>
      <c r="E47" s="374"/>
      <c r="F47" s="374"/>
      <c r="G47" s="374"/>
      <c r="H47" s="374"/>
      <c r="I47" s="375"/>
      <c r="J47" s="179">
        <f>I67</f>
        <v>3381078.79</v>
      </c>
    </row>
    <row r="48" spans="2:10" x14ac:dyDescent="0.25">
      <c r="B48" s="373" t="s">
        <v>31</v>
      </c>
      <c r="C48" s="374"/>
      <c r="D48" s="374"/>
      <c r="E48" s="374"/>
      <c r="F48" s="374"/>
      <c r="G48" s="374"/>
      <c r="H48" s="374"/>
      <c r="I48" s="375"/>
      <c r="J48" s="179">
        <f>J76</f>
        <v>0</v>
      </c>
    </row>
    <row r="49" spans="2:11" x14ac:dyDescent="0.25">
      <c r="B49" s="373" t="s">
        <v>32</v>
      </c>
      <c r="C49" s="374"/>
      <c r="D49" s="374"/>
      <c r="E49" s="374"/>
      <c r="F49" s="374"/>
      <c r="G49" s="374"/>
      <c r="H49" s="374"/>
      <c r="I49" s="375"/>
      <c r="J49" s="179">
        <v>0</v>
      </c>
    </row>
    <row r="50" spans="2:11" ht="15.75" thickBot="1" x14ac:dyDescent="0.3">
      <c r="B50" s="294" t="s">
        <v>33</v>
      </c>
      <c r="C50" s="295"/>
      <c r="D50" s="295"/>
      <c r="E50" s="295"/>
      <c r="F50" s="295"/>
      <c r="G50" s="295"/>
      <c r="H50" s="295"/>
      <c r="I50" s="296"/>
      <c r="J50" s="237">
        <f>SUM(J45:J49)</f>
        <v>13084647.539999999</v>
      </c>
    </row>
    <row r="51" spans="2:11" ht="12.75" customHeight="1" thickBot="1" x14ac:dyDescent="0.3">
      <c r="B51" s="175"/>
      <c r="C51" s="175"/>
      <c r="D51" s="175"/>
      <c r="E51" s="175"/>
      <c r="F51" s="175"/>
      <c r="G51" s="175"/>
      <c r="H51" s="175"/>
      <c r="I51" s="175"/>
      <c r="J51" s="175"/>
    </row>
    <row r="52" spans="2:11" ht="16.5" thickBot="1" x14ac:dyDescent="0.3">
      <c r="B52" s="388" t="s">
        <v>153</v>
      </c>
      <c r="C52" s="388"/>
      <c r="D52" s="388"/>
      <c r="E52" s="388"/>
      <c r="F52" s="388"/>
      <c r="G52" s="388"/>
      <c r="H52" s="388"/>
      <c r="I52" s="388"/>
      <c r="J52" s="168">
        <f>J64+J67+J70</f>
        <v>106114.52</v>
      </c>
      <c r="K52" s="45"/>
    </row>
    <row r="53" spans="2:11" ht="15.75" x14ac:dyDescent="0.25">
      <c r="B53" s="175"/>
      <c r="C53" s="190"/>
      <c r="D53" s="190"/>
      <c r="E53" s="190"/>
      <c r="F53" s="190"/>
      <c r="G53" s="190"/>
      <c r="H53" s="190"/>
      <c r="I53" s="190"/>
      <c r="J53" s="190"/>
      <c r="K53" s="60"/>
    </row>
    <row r="54" spans="2:11" ht="18" x14ac:dyDescent="0.25">
      <c r="B54" s="379" t="s">
        <v>283</v>
      </c>
      <c r="C54" s="379"/>
      <c r="D54" s="379"/>
      <c r="E54" s="379"/>
      <c r="F54" s="379"/>
      <c r="G54" s="379"/>
      <c r="H54" s="379"/>
      <c r="I54" s="379"/>
      <c r="J54" s="379"/>
      <c r="K54" s="60"/>
    </row>
    <row r="55" spans="2:11" ht="16.5" thickBot="1" x14ac:dyDescent="0.3">
      <c r="B55" s="175"/>
      <c r="C55" s="191"/>
      <c r="D55" s="191"/>
      <c r="E55" s="175"/>
      <c r="F55" s="175"/>
      <c r="G55" s="175"/>
      <c r="H55" s="175"/>
      <c r="I55" s="190" t="s">
        <v>204</v>
      </c>
      <c r="J55" s="190" t="s">
        <v>236</v>
      </c>
      <c r="K55" s="45"/>
    </row>
    <row r="56" spans="2:11" ht="15.75" x14ac:dyDescent="0.25">
      <c r="B56" s="192">
        <v>1</v>
      </c>
      <c r="C56" s="387" t="s">
        <v>66</v>
      </c>
      <c r="D56" s="387"/>
      <c r="E56" s="387"/>
      <c r="F56" s="422" t="s">
        <v>34</v>
      </c>
      <c r="G56" s="423"/>
      <c r="H56" s="424"/>
      <c r="I56" s="193">
        <v>872922.1</v>
      </c>
      <c r="J56" s="236">
        <v>6940.5</v>
      </c>
      <c r="K56" s="239"/>
    </row>
    <row r="57" spans="2:11" ht="15.75" x14ac:dyDescent="0.25">
      <c r="B57" s="177">
        <v>2</v>
      </c>
      <c r="C57" s="389" t="s">
        <v>66</v>
      </c>
      <c r="D57" s="389"/>
      <c r="E57" s="389"/>
      <c r="F57" s="392" t="s">
        <v>35</v>
      </c>
      <c r="G57" s="393"/>
      <c r="H57" s="394"/>
      <c r="I57" s="195">
        <v>898722.2</v>
      </c>
      <c r="J57" s="233">
        <v>411.04</v>
      </c>
      <c r="K57" s="239"/>
    </row>
    <row r="58" spans="2:11" ht="15.75" x14ac:dyDescent="0.25">
      <c r="B58" s="177">
        <v>3</v>
      </c>
      <c r="C58" s="389" t="s">
        <v>66</v>
      </c>
      <c r="D58" s="389"/>
      <c r="E58" s="389"/>
      <c r="F58" s="392" t="s">
        <v>36</v>
      </c>
      <c r="G58" s="393"/>
      <c r="H58" s="394"/>
      <c r="I58" s="195">
        <v>1533466.89</v>
      </c>
      <c r="J58" s="233">
        <v>21179.25</v>
      </c>
      <c r="K58" s="239"/>
    </row>
    <row r="59" spans="2:11" ht="15.75" x14ac:dyDescent="0.25">
      <c r="B59" s="177">
        <v>4</v>
      </c>
      <c r="C59" s="389" t="s">
        <v>66</v>
      </c>
      <c r="D59" s="389"/>
      <c r="E59" s="389"/>
      <c r="F59" s="392" t="s">
        <v>37</v>
      </c>
      <c r="G59" s="393"/>
      <c r="H59" s="394"/>
      <c r="I59" s="195">
        <v>1144260.77</v>
      </c>
      <c r="J59" s="233">
        <v>8219.2999999999993</v>
      </c>
      <c r="K59" s="239"/>
    </row>
    <row r="60" spans="2:11" ht="15.75" x14ac:dyDescent="0.25">
      <c r="B60" s="177">
        <v>5</v>
      </c>
      <c r="C60" s="389" t="s">
        <v>66</v>
      </c>
      <c r="D60" s="389"/>
      <c r="E60" s="389"/>
      <c r="F60" s="392" t="s">
        <v>38</v>
      </c>
      <c r="G60" s="393"/>
      <c r="H60" s="394"/>
      <c r="I60" s="195">
        <v>723214.87</v>
      </c>
      <c r="J60" s="233">
        <v>10939.14</v>
      </c>
      <c r="K60" s="239"/>
    </row>
    <row r="61" spans="2:11" ht="15.75" x14ac:dyDescent="0.25">
      <c r="B61" s="177">
        <v>6</v>
      </c>
      <c r="C61" s="389" t="s">
        <v>66</v>
      </c>
      <c r="D61" s="389"/>
      <c r="E61" s="389"/>
      <c r="F61" s="392" t="s">
        <v>39</v>
      </c>
      <c r="G61" s="393"/>
      <c r="H61" s="394"/>
      <c r="I61" s="195">
        <v>1721814.44</v>
      </c>
      <c r="J61" s="233">
        <v>13667.12</v>
      </c>
      <c r="K61" s="239"/>
    </row>
    <row r="62" spans="2:11" ht="15.75" x14ac:dyDescent="0.25">
      <c r="B62" s="177">
        <v>7</v>
      </c>
      <c r="C62" s="389" t="s">
        <v>66</v>
      </c>
      <c r="D62" s="389"/>
      <c r="E62" s="389"/>
      <c r="F62" s="392" t="s">
        <v>40</v>
      </c>
      <c r="G62" s="393"/>
      <c r="H62" s="394"/>
      <c r="I62" s="195">
        <v>2146023.81</v>
      </c>
      <c r="J62" s="233">
        <v>19373.93</v>
      </c>
      <c r="K62" s="239"/>
    </row>
    <row r="63" spans="2:11" ht="15.75" x14ac:dyDescent="0.25">
      <c r="B63" s="177">
        <v>8</v>
      </c>
      <c r="C63" s="389" t="s">
        <v>66</v>
      </c>
      <c r="D63" s="389"/>
      <c r="E63" s="389"/>
      <c r="F63" s="392" t="s">
        <v>41</v>
      </c>
      <c r="G63" s="393"/>
      <c r="H63" s="394"/>
      <c r="I63" s="195">
        <v>616402.84</v>
      </c>
      <c r="J63" s="196">
        <v>-1030.04</v>
      </c>
      <c r="K63" s="159"/>
    </row>
    <row r="64" spans="2:11" ht="15.75" x14ac:dyDescent="0.25">
      <c r="B64" s="311" t="s">
        <v>58</v>
      </c>
      <c r="C64" s="312"/>
      <c r="D64" s="312"/>
      <c r="E64" s="312"/>
      <c r="F64" s="312"/>
      <c r="G64" s="312"/>
      <c r="H64" s="313"/>
      <c r="I64" s="204">
        <f>SUM(I56:I63)</f>
        <v>9656827.9199999999</v>
      </c>
      <c r="J64" s="205">
        <f>SUM(J56:J63)</f>
        <v>79700.240000000005</v>
      </c>
      <c r="K64" s="158"/>
    </row>
    <row r="65" spans="2:11" ht="15.75" x14ac:dyDescent="0.25">
      <c r="B65" s="177">
        <v>9</v>
      </c>
      <c r="C65" s="368" t="s">
        <v>67</v>
      </c>
      <c r="D65" s="368"/>
      <c r="E65" s="368"/>
      <c r="F65" s="392" t="s">
        <v>44</v>
      </c>
      <c r="G65" s="393"/>
      <c r="H65" s="394"/>
      <c r="I65" s="195">
        <v>1571836.22</v>
      </c>
      <c r="J65" s="233">
        <v>12531.37</v>
      </c>
      <c r="K65" s="239"/>
    </row>
    <row r="66" spans="2:11" ht="15.75" x14ac:dyDescent="0.25">
      <c r="B66" s="177">
        <v>10</v>
      </c>
      <c r="C66" s="368" t="s">
        <v>67</v>
      </c>
      <c r="D66" s="368"/>
      <c r="E66" s="368"/>
      <c r="F66" s="392" t="s">
        <v>43</v>
      </c>
      <c r="G66" s="393"/>
      <c r="H66" s="394"/>
      <c r="I66" s="195">
        <v>1809242.57</v>
      </c>
      <c r="J66" s="233">
        <v>13428.12</v>
      </c>
      <c r="K66" s="239"/>
    </row>
    <row r="67" spans="2:11" ht="15.75" x14ac:dyDescent="0.25">
      <c r="B67" s="311" t="s">
        <v>58</v>
      </c>
      <c r="C67" s="312"/>
      <c r="D67" s="312"/>
      <c r="E67" s="312"/>
      <c r="F67" s="312"/>
      <c r="G67" s="312"/>
      <c r="H67" s="313"/>
      <c r="I67" s="204">
        <f>SUM(I65:I66)</f>
        <v>3381078.79</v>
      </c>
      <c r="J67" s="205">
        <f>SUM(J65:J66)</f>
        <v>25959.49</v>
      </c>
      <c r="K67" s="158"/>
    </row>
    <row r="68" spans="2:11" ht="15.75" x14ac:dyDescent="0.25">
      <c r="B68" s="177">
        <v>11</v>
      </c>
      <c r="C68" s="368" t="s">
        <v>68</v>
      </c>
      <c r="D68" s="368"/>
      <c r="E68" s="368"/>
      <c r="F68" s="392" t="s">
        <v>59</v>
      </c>
      <c r="G68" s="393"/>
      <c r="H68" s="394"/>
      <c r="I68" s="195">
        <v>10476.040000000001</v>
      </c>
      <c r="J68" s="233">
        <v>81.3</v>
      </c>
      <c r="K68" s="239"/>
    </row>
    <row r="69" spans="2:11" ht="15.75" x14ac:dyDescent="0.25">
      <c r="B69" s="177">
        <v>12</v>
      </c>
      <c r="C69" s="368" t="s">
        <v>68</v>
      </c>
      <c r="D69" s="368"/>
      <c r="E69" s="368"/>
      <c r="F69" s="392" t="s">
        <v>60</v>
      </c>
      <c r="G69" s="393"/>
      <c r="H69" s="394"/>
      <c r="I69" s="195">
        <v>36264.79</v>
      </c>
      <c r="J69" s="233">
        <v>373.49</v>
      </c>
      <c r="K69" s="239"/>
    </row>
    <row r="70" spans="2:11" ht="16.5" thickBot="1" x14ac:dyDescent="0.3">
      <c r="B70" s="419" t="s">
        <v>58</v>
      </c>
      <c r="C70" s="420"/>
      <c r="D70" s="420"/>
      <c r="E70" s="420"/>
      <c r="F70" s="420"/>
      <c r="G70" s="420"/>
      <c r="H70" s="421"/>
      <c r="I70" s="206">
        <f>SUM(I68:I69)</f>
        <v>46740.83</v>
      </c>
      <c r="J70" s="207">
        <f>SUM(J68:J69)</f>
        <v>454.79</v>
      </c>
      <c r="K70" s="158"/>
    </row>
    <row r="71" spans="2:11" ht="15.75" thickBot="1" x14ac:dyDescent="0.3">
      <c r="B71" s="391" t="s">
        <v>70</v>
      </c>
      <c r="C71" s="391"/>
      <c r="D71" s="391"/>
      <c r="E71" s="391"/>
      <c r="F71" s="391"/>
      <c r="G71" s="391"/>
      <c r="H71" s="391"/>
      <c r="I71" s="391"/>
      <c r="J71" s="391"/>
      <c r="K71" s="1"/>
    </row>
    <row r="72" spans="2:11" ht="17.25" x14ac:dyDescent="0.3">
      <c r="B72" s="192">
        <v>1</v>
      </c>
      <c r="C72" s="387" t="s">
        <v>66</v>
      </c>
      <c r="D72" s="387"/>
      <c r="E72" s="387"/>
      <c r="F72" s="390" t="s">
        <v>42</v>
      </c>
      <c r="G72" s="390"/>
      <c r="H72" s="390"/>
      <c r="I72" s="390"/>
      <c r="J72" s="200">
        <v>460.77</v>
      </c>
      <c r="K72" s="47"/>
    </row>
    <row r="73" spans="2:11" x14ac:dyDescent="0.25">
      <c r="B73" s="177">
        <v>2</v>
      </c>
      <c r="C73" s="368" t="s">
        <v>67</v>
      </c>
      <c r="D73" s="368"/>
      <c r="E73" s="368"/>
      <c r="F73" s="368" t="s">
        <v>42</v>
      </c>
      <c r="G73" s="368"/>
      <c r="H73" s="368"/>
      <c r="I73" s="368"/>
      <c r="J73" s="201">
        <v>0</v>
      </c>
    </row>
    <row r="74" spans="2:11" x14ac:dyDescent="0.25">
      <c r="B74" s="177">
        <v>3</v>
      </c>
      <c r="C74" s="368" t="s">
        <v>68</v>
      </c>
      <c r="D74" s="368"/>
      <c r="E74" s="368"/>
      <c r="F74" s="368" t="s">
        <v>42</v>
      </c>
      <c r="G74" s="368"/>
      <c r="H74" s="368"/>
      <c r="I74" s="368"/>
      <c r="J74" s="201">
        <v>0</v>
      </c>
    </row>
    <row r="75" spans="2:11" x14ac:dyDescent="0.25">
      <c r="B75" s="202">
        <v>4</v>
      </c>
      <c r="C75" s="392" t="s">
        <v>73</v>
      </c>
      <c r="D75" s="393"/>
      <c r="E75" s="394"/>
      <c r="F75" s="368" t="s">
        <v>42</v>
      </c>
      <c r="G75" s="368"/>
      <c r="H75" s="368"/>
      <c r="I75" s="368"/>
      <c r="J75" s="201">
        <v>0</v>
      </c>
    </row>
    <row r="76" spans="2:11" ht="15.75" thickBot="1" x14ac:dyDescent="0.3">
      <c r="B76" s="187">
        <v>5</v>
      </c>
      <c r="C76" s="395" t="s">
        <v>71</v>
      </c>
      <c r="D76" s="395"/>
      <c r="E76" s="395"/>
      <c r="F76" s="382" t="s">
        <v>42</v>
      </c>
      <c r="G76" s="382"/>
      <c r="H76" s="382"/>
      <c r="I76" s="382"/>
      <c r="J76" s="203">
        <v>0</v>
      </c>
    </row>
    <row r="77" spans="2:11" ht="15.75" thickBot="1" x14ac:dyDescent="0.3">
      <c r="B77" s="2"/>
      <c r="C77" s="2"/>
      <c r="D77" s="2"/>
      <c r="E77" s="2"/>
      <c r="F77" s="2"/>
      <c r="G77" s="2"/>
      <c r="H77" s="2"/>
      <c r="I77" s="2"/>
      <c r="J77" s="2"/>
    </row>
    <row r="78" spans="2:11" x14ac:dyDescent="0.25">
      <c r="B78" s="317" t="s">
        <v>72</v>
      </c>
      <c r="C78" s="318"/>
      <c r="D78" s="318"/>
      <c r="E78" s="318"/>
      <c r="F78" s="318"/>
      <c r="G78" s="318"/>
      <c r="H78" s="318"/>
      <c r="I78" s="318"/>
      <c r="J78" s="319"/>
    </row>
    <row r="79" spans="2:11" ht="17.25" thickBot="1" x14ac:dyDescent="0.3">
      <c r="B79" s="320" t="s">
        <v>58</v>
      </c>
      <c r="C79" s="321"/>
      <c r="D79" s="321"/>
      <c r="E79" s="321"/>
      <c r="F79" s="321"/>
      <c r="G79" s="321"/>
      <c r="H79" s="321"/>
      <c r="I79" s="321"/>
      <c r="J79" s="22">
        <f>J64+J67+J70+J72+J73+J74+J76+J75</f>
        <v>106575.29000000001</v>
      </c>
    </row>
  </sheetData>
  <mergeCells count="114">
    <mergeCell ref="B64:H64"/>
    <mergeCell ref="B67:H67"/>
    <mergeCell ref="B70:H70"/>
    <mergeCell ref="F56:H56"/>
    <mergeCell ref="F57:H57"/>
    <mergeCell ref="F58:H58"/>
    <mergeCell ref="F59:H59"/>
    <mergeCell ref="F60:H60"/>
    <mergeCell ref="F61:H61"/>
    <mergeCell ref="F62:H62"/>
    <mergeCell ref="F63:H63"/>
    <mergeCell ref="F65:H65"/>
    <mergeCell ref="F66:H66"/>
    <mergeCell ref="F68:H68"/>
    <mergeCell ref="F69:H69"/>
    <mergeCell ref="L8:M8"/>
    <mergeCell ref="L26:M26"/>
    <mergeCell ref="C68:E68"/>
    <mergeCell ref="C69:E69"/>
    <mergeCell ref="C63:E63"/>
    <mergeCell ref="C65:E65"/>
    <mergeCell ref="C66:E66"/>
    <mergeCell ref="C60:E60"/>
    <mergeCell ref="C61:E61"/>
    <mergeCell ref="C62:E62"/>
    <mergeCell ref="B38:I38"/>
    <mergeCell ref="C57:E57"/>
    <mergeCell ref="C58:E58"/>
    <mergeCell ref="C59:E59"/>
    <mergeCell ref="B48:I48"/>
    <mergeCell ref="B49:I49"/>
    <mergeCell ref="B50:I50"/>
    <mergeCell ref="B54:J54"/>
    <mergeCell ref="C56:E56"/>
    <mergeCell ref="B52:I52"/>
    <mergeCell ref="B42:F42"/>
    <mergeCell ref="G42:I42"/>
    <mergeCell ref="B44:I44"/>
    <mergeCell ref="B45:I45"/>
    <mergeCell ref="C75:E75"/>
    <mergeCell ref="F75:I75"/>
    <mergeCell ref="C76:E76"/>
    <mergeCell ref="F76:I76"/>
    <mergeCell ref="B78:J78"/>
    <mergeCell ref="B79:I79"/>
    <mergeCell ref="B71:J71"/>
    <mergeCell ref="C72:E72"/>
    <mergeCell ref="F72:I72"/>
    <mergeCell ref="C73:E73"/>
    <mergeCell ref="F73:I73"/>
    <mergeCell ref="C74:E74"/>
    <mergeCell ref="F74:I74"/>
    <mergeCell ref="B46:I46"/>
    <mergeCell ref="B47:I47"/>
    <mergeCell ref="B40:F40"/>
    <mergeCell ref="G40:I40"/>
    <mergeCell ref="B41:F41"/>
    <mergeCell ref="G41:I41"/>
    <mergeCell ref="B35:F35"/>
    <mergeCell ref="G35:I35"/>
    <mergeCell ref="B36:F36"/>
    <mergeCell ref="G36:I36"/>
    <mergeCell ref="B37:F37"/>
    <mergeCell ref="G37:I37"/>
    <mergeCell ref="B20:F20"/>
    <mergeCell ref="G20:I20"/>
    <mergeCell ref="B21:F21"/>
    <mergeCell ref="G21:I21"/>
    <mergeCell ref="B32:F32"/>
    <mergeCell ref="G32:I32"/>
    <mergeCell ref="B33:F33"/>
    <mergeCell ref="G33:I33"/>
    <mergeCell ref="B34:F34"/>
    <mergeCell ref="G34:I34"/>
    <mergeCell ref="B27:F27"/>
    <mergeCell ref="G27:I27"/>
    <mergeCell ref="B31:F31"/>
    <mergeCell ref="G31:I31"/>
    <mergeCell ref="B23:F23"/>
    <mergeCell ref="G23:I23"/>
    <mergeCell ref="B24:F24"/>
    <mergeCell ref="G24:I24"/>
    <mergeCell ref="B25:F25"/>
    <mergeCell ref="G25:I25"/>
    <mergeCell ref="B30:F30"/>
    <mergeCell ref="G30:I30"/>
    <mergeCell ref="B29:F29"/>
    <mergeCell ref="G29:I29"/>
    <mergeCell ref="B28:F28"/>
    <mergeCell ref="G28:I28"/>
    <mergeCell ref="B8:I8"/>
    <mergeCell ref="B1:J1"/>
    <mergeCell ref="B2:J2"/>
    <mergeCell ref="B3:J3"/>
    <mergeCell ref="B4:J4"/>
    <mergeCell ref="B5:H5"/>
    <mergeCell ref="B6:H6"/>
    <mergeCell ref="B26:F26"/>
    <mergeCell ref="G26:I26"/>
    <mergeCell ref="B22:F22"/>
    <mergeCell ref="G22:I22"/>
    <mergeCell ref="B15:I15"/>
    <mergeCell ref="B17:J17"/>
    <mergeCell ref="B18:F18"/>
    <mergeCell ref="G18:I18"/>
    <mergeCell ref="B9:I9"/>
    <mergeCell ref="B11:I11"/>
    <mergeCell ref="B12:I12"/>
    <mergeCell ref="B13:I13"/>
    <mergeCell ref="B14:I14"/>
    <mergeCell ref="I5:J5"/>
    <mergeCell ref="I6:J6"/>
    <mergeCell ref="B19:F19"/>
    <mergeCell ref="G19:I19"/>
  </mergeCells>
  <pageMargins left="0.11811023622047245" right="0.11811023622047245" top="0.59055118110236227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5"/>
  <sheetViews>
    <sheetView workbookViewId="0">
      <selection activeCell="M22" sqref="M22"/>
    </sheetView>
  </sheetViews>
  <sheetFormatPr defaultRowHeight="15" x14ac:dyDescent="0.25"/>
  <cols>
    <col min="1" max="1" width="2.140625" customWidth="1"/>
    <col min="2" max="2" width="3.7109375" customWidth="1"/>
    <col min="3" max="4" width="9" customWidth="1"/>
    <col min="6" max="6" width="9" customWidth="1"/>
    <col min="7" max="7" width="2.42578125" customWidth="1"/>
    <col min="8" max="8" width="14" customWidth="1"/>
    <col min="9" max="9" width="19" customWidth="1"/>
    <col min="10" max="10" width="18.85546875" customWidth="1"/>
    <col min="11" max="11" width="2.85546875" customWidth="1"/>
    <col min="12" max="12" width="5.140625" customWidth="1"/>
    <col min="13" max="13" width="24.42578125" customWidth="1"/>
  </cols>
  <sheetData>
    <row r="1" spans="1:13" x14ac:dyDescent="0.2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3" ht="16.5" x14ac:dyDescent="0.25">
      <c r="A2" s="262" t="s">
        <v>1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3" ht="20.25" x14ac:dyDescent="0.3">
      <c r="A3" s="263" t="s">
        <v>158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3" ht="16.5" x14ac:dyDescent="0.25">
      <c r="A4" s="263" t="s">
        <v>2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13" ht="16.5" x14ac:dyDescent="0.25">
      <c r="A5" s="351" t="s">
        <v>81</v>
      </c>
      <c r="B5" s="351"/>
      <c r="C5" s="351"/>
      <c r="D5" s="351"/>
      <c r="E5" s="351"/>
      <c r="F5" s="351"/>
      <c r="G5" s="351"/>
      <c r="H5" s="351"/>
      <c r="I5" s="353">
        <f>'ABR 2022'!I6:J6</f>
        <v>13084647.539999999</v>
      </c>
      <c r="J5" s="353"/>
    </row>
    <row r="6" spans="1:13" ht="18" customHeight="1" x14ac:dyDescent="0.3">
      <c r="B6" s="352" t="s">
        <v>148</v>
      </c>
      <c r="C6" s="352"/>
      <c r="D6" s="352"/>
      <c r="E6" s="352"/>
      <c r="F6" s="352"/>
      <c r="G6" s="352"/>
      <c r="H6" s="352"/>
      <c r="I6" s="363">
        <f>J46</f>
        <v>13431459.870000001</v>
      </c>
      <c r="J6" s="363"/>
    </row>
    <row r="7" spans="1:13" ht="5.25" customHeight="1" thickBot="1" x14ac:dyDescent="0.35">
      <c r="B7" s="73"/>
      <c r="C7" s="73"/>
      <c r="D7" s="73"/>
      <c r="E7" s="73"/>
      <c r="F7" s="73"/>
      <c r="G7" s="73"/>
      <c r="H7" s="73"/>
      <c r="I7" s="64"/>
      <c r="J7" s="39"/>
    </row>
    <row r="8" spans="1:13" x14ac:dyDescent="0.25">
      <c r="B8" s="358" t="s">
        <v>3</v>
      </c>
      <c r="C8" s="359"/>
      <c r="D8" s="359"/>
      <c r="E8" s="359"/>
      <c r="F8" s="359"/>
      <c r="G8" s="359"/>
      <c r="H8" s="359"/>
      <c r="I8" s="359"/>
      <c r="J8" s="169" t="s">
        <v>12</v>
      </c>
      <c r="L8" s="416" t="s">
        <v>249</v>
      </c>
      <c r="M8" s="416"/>
    </row>
    <row r="9" spans="1:13" x14ac:dyDescent="0.25">
      <c r="B9" s="361" t="s">
        <v>90</v>
      </c>
      <c r="C9" s="362"/>
      <c r="D9" s="362"/>
      <c r="E9" s="362"/>
      <c r="F9" s="362"/>
      <c r="G9" s="362"/>
      <c r="H9" s="362"/>
      <c r="I9" s="362"/>
      <c r="J9" s="234">
        <f>'ABR 2022'!J67</f>
        <v>25959.49</v>
      </c>
      <c r="L9" s="133">
        <v>1</v>
      </c>
      <c r="M9" s="134">
        <v>40556.25</v>
      </c>
    </row>
    <row r="10" spans="1:13" x14ac:dyDescent="0.25">
      <c r="B10" s="235" t="s">
        <v>62</v>
      </c>
      <c r="C10" s="180"/>
      <c r="D10" s="180"/>
      <c r="E10" s="180"/>
      <c r="F10" s="180"/>
      <c r="G10" s="180"/>
      <c r="H10" s="180"/>
      <c r="I10" s="208">
        <v>338718.33</v>
      </c>
      <c r="J10" s="172">
        <f>L26</f>
        <v>436582.73</v>
      </c>
      <c r="L10" s="133">
        <v>2</v>
      </c>
      <c r="M10" s="134">
        <v>57446.05</v>
      </c>
    </row>
    <row r="11" spans="1:13" x14ac:dyDescent="0.25">
      <c r="B11" s="361" t="s">
        <v>257</v>
      </c>
      <c r="C11" s="362"/>
      <c r="D11" s="362"/>
      <c r="E11" s="362"/>
      <c r="F11" s="362"/>
      <c r="G11" s="362"/>
      <c r="H11" s="362"/>
      <c r="I11" s="362"/>
      <c r="J11" s="234">
        <v>2780.16</v>
      </c>
      <c r="L11" s="133">
        <v>3</v>
      </c>
      <c r="M11" s="134">
        <v>48926.55</v>
      </c>
    </row>
    <row r="12" spans="1:13" x14ac:dyDescent="0.25">
      <c r="B12" s="361" t="s">
        <v>5</v>
      </c>
      <c r="C12" s="362"/>
      <c r="D12" s="362"/>
      <c r="E12" s="362"/>
      <c r="F12" s="362"/>
      <c r="G12" s="362"/>
      <c r="H12" s="362"/>
      <c r="I12" s="362"/>
      <c r="J12" s="234">
        <v>21128.25</v>
      </c>
      <c r="L12" s="133">
        <v>4</v>
      </c>
      <c r="M12" s="134">
        <v>40475.019999999997</v>
      </c>
    </row>
    <row r="13" spans="1:13" x14ac:dyDescent="0.25">
      <c r="B13" s="361" t="s">
        <v>6</v>
      </c>
      <c r="C13" s="362"/>
      <c r="D13" s="362"/>
      <c r="E13" s="362"/>
      <c r="F13" s="362"/>
      <c r="G13" s="362"/>
      <c r="H13" s="362"/>
      <c r="I13" s="362"/>
      <c r="J13" s="172">
        <f>J63</f>
        <v>33817.869999999995</v>
      </c>
      <c r="L13" s="133">
        <v>5</v>
      </c>
      <c r="M13" s="134">
        <v>57329.97</v>
      </c>
    </row>
    <row r="14" spans="1:13" x14ac:dyDescent="0.25">
      <c r="B14" s="361" t="s">
        <v>7</v>
      </c>
      <c r="C14" s="362"/>
      <c r="D14" s="362"/>
      <c r="E14" s="362"/>
      <c r="F14" s="362"/>
      <c r="G14" s="362"/>
      <c r="H14" s="362"/>
      <c r="I14" s="362"/>
      <c r="J14" s="173">
        <v>594</v>
      </c>
      <c r="L14" s="133">
        <v>6</v>
      </c>
      <c r="M14" s="134">
        <v>32914.51</v>
      </c>
    </row>
    <row r="15" spans="1:13" ht="15.75" thickBot="1" x14ac:dyDescent="0.3">
      <c r="B15" s="356" t="s">
        <v>8</v>
      </c>
      <c r="C15" s="357"/>
      <c r="D15" s="357"/>
      <c r="E15" s="357"/>
      <c r="F15" s="357"/>
      <c r="G15" s="357"/>
      <c r="H15" s="357"/>
      <c r="I15" s="357"/>
      <c r="J15" s="174">
        <v>245322.25</v>
      </c>
      <c r="L15" s="133">
        <v>7</v>
      </c>
      <c r="M15" s="134">
        <v>47021.03</v>
      </c>
    </row>
    <row r="16" spans="1:13" ht="15.75" thickBot="1" x14ac:dyDescent="0.3">
      <c r="B16" s="212"/>
      <c r="C16" s="175"/>
      <c r="D16" s="175"/>
      <c r="E16" s="175"/>
      <c r="F16" s="175"/>
      <c r="G16" s="175"/>
      <c r="H16" s="175"/>
      <c r="I16" s="175"/>
      <c r="J16" s="175"/>
      <c r="L16" s="133">
        <v>8</v>
      </c>
      <c r="M16" s="134">
        <v>11612.88</v>
      </c>
    </row>
    <row r="17" spans="2:13" x14ac:dyDescent="0.25">
      <c r="B17" s="358" t="s">
        <v>9</v>
      </c>
      <c r="C17" s="359"/>
      <c r="D17" s="359"/>
      <c r="E17" s="359"/>
      <c r="F17" s="359"/>
      <c r="G17" s="359"/>
      <c r="H17" s="359"/>
      <c r="I17" s="359"/>
      <c r="J17" s="360"/>
      <c r="L17" s="133">
        <v>9</v>
      </c>
      <c r="M17" s="134">
        <v>16590.099999999999</v>
      </c>
    </row>
    <row r="18" spans="2:13" x14ac:dyDescent="0.25">
      <c r="B18" s="365" t="s">
        <v>10</v>
      </c>
      <c r="C18" s="366"/>
      <c r="D18" s="366"/>
      <c r="E18" s="366"/>
      <c r="F18" s="366"/>
      <c r="G18" s="366" t="s">
        <v>11</v>
      </c>
      <c r="H18" s="366"/>
      <c r="I18" s="366"/>
      <c r="J18" s="176" t="s">
        <v>12</v>
      </c>
      <c r="L18" s="133">
        <v>10</v>
      </c>
      <c r="M18" s="134">
        <v>1575.19</v>
      </c>
    </row>
    <row r="19" spans="2:13" x14ac:dyDescent="0.25">
      <c r="B19" s="361" t="s">
        <v>13</v>
      </c>
      <c r="C19" s="362"/>
      <c r="D19" s="362"/>
      <c r="E19" s="362"/>
      <c r="F19" s="362"/>
      <c r="G19" s="369">
        <v>44681</v>
      </c>
      <c r="H19" s="369"/>
      <c r="I19" s="369"/>
      <c r="J19" s="179">
        <f>'ABR 2022'!J70</f>
        <v>454.79</v>
      </c>
      <c r="L19" s="133">
        <v>11</v>
      </c>
      <c r="M19" s="134">
        <v>2250.3000000000002</v>
      </c>
    </row>
    <row r="20" spans="2:13" x14ac:dyDescent="0.25">
      <c r="B20" s="361" t="s">
        <v>14</v>
      </c>
      <c r="C20" s="362"/>
      <c r="D20" s="362"/>
      <c r="E20" s="362"/>
      <c r="F20" s="362"/>
      <c r="G20" s="362" t="s">
        <v>45</v>
      </c>
      <c r="H20" s="362"/>
      <c r="I20" s="362"/>
      <c r="J20" s="181">
        <f>J66</f>
        <v>377.28</v>
      </c>
      <c r="L20" s="133">
        <v>12</v>
      </c>
      <c r="M20" s="134">
        <v>32893.67</v>
      </c>
    </row>
    <row r="21" spans="2:13" x14ac:dyDescent="0.25">
      <c r="B21" s="361" t="s">
        <v>51</v>
      </c>
      <c r="C21" s="362"/>
      <c r="D21" s="362"/>
      <c r="E21" s="362"/>
      <c r="F21" s="362"/>
      <c r="G21" s="362" t="s">
        <v>122</v>
      </c>
      <c r="H21" s="362"/>
      <c r="I21" s="362"/>
      <c r="J21" s="182">
        <v>1500</v>
      </c>
      <c r="L21" s="133">
        <v>13</v>
      </c>
      <c r="M21" s="134">
        <v>46991.21</v>
      </c>
    </row>
    <row r="22" spans="2:13" x14ac:dyDescent="0.25">
      <c r="B22" s="361" t="s">
        <v>53</v>
      </c>
      <c r="C22" s="362"/>
      <c r="D22" s="362"/>
      <c r="E22" s="362"/>
      <c r="F22" s="362"/>
      <c r="G22" s="362" t="s">
        <v>54</v>
      </c>
      <c r="H22" s="362"/>
      <c r="I22" s="362"/>
      <c r="J22" s="182">
        <v>200</v>
      </c>
      <c r="L22" s="133">
        <v>14</v>
      </c>
      <c r="M22" s="134"/>
    </row>
    <row r="23" spans="2:13" x14ac:dyDescent="0.25">
      <c r="B23" s="361" t="s">
        <v>55</v>
      </c>
      <c r="C23" s="362"/>
      <c r="D23" s="362"/>
      <c r="E23" s="362"/>
      <c r="F23" s="362"/>
      <c r="G23" s="362" t="s">
        <v>198</v>
      </c>
      <c r="H23" s="362"/>
      <c r="I23" s="362"/>
      <c r="J23" s="182">
        <v>153.09</v>
      </c>
      <c r="L23" s="133">
        <v>15</v>
      </c>
      <c r="M23" s="134"/>
    </row>
    <row r="24" spans="2:13" x14ac:dyDescent="0.25">
      <c r="B24" s="361" t="s">
        <v>114</v>
      </c>
      <c r="C24" s="362"/>
      <c r="D24" s="362"/>
      <c r="E24" s="362"/>
      <c r="F24" s="362"/>
      <c r="G24" s="362" t="s">
        <v>121</v>
      </c>
      <c r="H24" s="362"/>
      <c r="I24" s="362"/>
      <c r="J24" s="182">
        <v>350</v>
      </c>
      <c r="L24" s="133">
        <v>16</v>
      </c>
      <c r="M24" s="134"/>
    </row>
    <row r="25" spans="2:13" ht="15.75" thickBot="1" x14ac:dyDescent="0.3">
      <c r="B25" s="361" t="s">
        <v>65</v>
      </c>
      <c r="C25" s="362"/>
      <c r="D25" s="362"/>
      <c r="E25" s="362"/>
      <c r="F25" s="362"/>
      <c r="G25" s="362" t="s">
        <v>63</v>
      </c>
      <c r="H25" s="362"/>
      <c r="I25" s="362"/>
      <c r="J25" s="182">
        <v>195.47</v>
      </c>
      <c r="L25" s="133">
        <v>17</v>
      </c>
      <c r="M25" s="134"/>
    </row>
    <row r="26" spans="2:13" ht="16.5" thickBot="1" x14ac:dyDescent="0.3">
      <c r="B26" s="361" t="s">
        <v>120</v>
      </c>
      <c r="C26" s="362"/>
      <c r="D26" s="362"/>
      <c r="E26" s="362"/>
      <c r="F26" s="362"/>
      <c r="G26" s="401" t="s">
        <v>203</v>
      </c>
      <c r="H26" s="401"/>
      <c r="I26" s="401"/>
      <c r="J26" s="182">
        <v>692</v>
      </c>
      <c r="L26" s="417">
        <f>SUM(M9:M25)</f>
        <v>436582.73</v>
      </c>
      <c r="M26" s="418"/>
    </row>
    <row r="27" spans="2:13" x14ac:dyDescent="0.25">
      <c r="B27" s="373" t="s">
        <v>111</v>
      </c>
      <c r="C27" s="374"/>
      <c r="D27" s="374"/>
      <c r="E27" s="374"/>
      <c r="F27" s="375"/>
      <c r="G27" s="362" t="s">
        <v>150</v>
      </c>
      <c r="H27" s="362"/>
      <c r="I27" s="362"/>
      <c r="J27" s="182">
        <v>554</v>
      </c>
    </row>
    <row r="28" spans="2:13" x14ac:dyDescent="0.25">
      <c r="B28" s="425" t="s">
        <v>151</v>
      </c>
      <c r="C28" s="426"/>
      <c r="D28" s="426"/>
      <c r="E28" s="426"/>
      <c r="F28" s="426"/>
      <c r="G28" s="362" t="s">
        <v>152</v>
      </c>
      <c r="H28" s="362"/>
      <c r="I28" s="362"/>
      <c r="J28" s="182">
        <v>10500</v>
      </c>
    </row>
    <row r="29" spans="2:13" x14ac:dyDescent="0.25">
      <c r="B29" s="361" t="s">
        <v>16</v>
      </c>
      <c r="C29" s="362"/>
      <c r="D29" s="362"/>
      <c r="E29" s="362"/>
      <c r="F29" s="362"/>
      <c r="G29" s="362" t="s">
        <v>47</v>
      </c>
      <c r="H29" s="362"/>
      <c r="I29" s="362"/>
      <c r="J29" s="182">
        <v>1212</v>
      </c>
    </row>
    <row r="30" spans="2:13" x14ac:dyDescent="0.25">
      <c r="B30" s="361" t="s">
        <v>17</v>
      </c>
      <c r="C30" s="362"/>
      <c r="D30" s="362"/>
      <c r="E30" s="362"/>
      <c r="F30" s="362"/>
      <c r="G30" s="362" t="s">
        <v>48</v>
      </c>
      <c r="H30" s="362"/>
      <c r="I30" s="362"/>
      <c r="J30" s="182">
        <v>1212</v>
      </c>
    </row>
    <row r="31" spans="2:13" x14ac:dyDescent="0.25">
      <c r="B31" s="361" t="s">
        <v>18</v>
      </c>
      <c r="C31" s="362"/>
      <c r="D31" s="362"/>
      <c r="E31" s="362"/>
      <c r="F31" s="362"/>
      <c r="G31" s="362" t="s">
        <v>49</v>
      </c>
      <c r="H31" s="362"/>
      <c r="I31" s="362"/>
      <c r="J31" s="182">
        <v>2221.08</v>
      </c>
    </row>
    <row r="32" spans="2:13" x14ac:dyDescent="0.25">
      <c r="B32" s="361" t="s">
        <v>19</v>
      </c>
      <c r="C32" s="362"/>
      <c r="D32" s="362"/>
      <c r="E32" s="362"/>
      <c r="F32" s="362"/>
      <c r="G32" s="362" t="s">
        <v>49</v>
      </c>
      <c r="H32" s="362"/>
      <c r="I32" s="362"/>
      <c r="J32" s="182">
        <v>3473.52</v>
      </c>
    </row>
    <row r="33" spans="2:10" x14ac:dyDescent="0.25">
      <c r="B33" s="361" t="s">
        <v>20</v>
      </c>
      <c r="C33" s="362"/>
      <c r="D33" s="362"/>
      <c r="E33" s="362"/>
      <c r="F33" s="362"/>
      <c r="G33" s="362" t="s">
        <v>50</v>
      </c>
      <c r="H33" s="362"/>
      <c r="I33" s="362"/>
      <c r="J33" s="183">
        <v>55</v>
      </c>
    </row>
    <row r="34" spans="2:10" ht="15.75" thickBot="1" x14ac:dyDescent="0.3">
      <c r="B34" s="370" t="s">
        <v>58</v>
      </c>
      <c r="C34" s="371"/>
      <c r="D34" s="371"/>
      <c r="E34" s="371"/>
      <c r="F34" s="371"/>
      <c r="G34" s="371"/>
      <c r="H34" s="371"/>
      <c r="I34" s="372"/>
      <c r="J34" s="184">
        <f>SUM(J21:J33)</f>
        <v>22318.16</v>
      </c>
    </row>
    <row r="35" spans="2:10" ht="15.75" thickBot="1" x14ac:dyDescent="0.3">
      <c r="B35" s="212"/>
      <c r="C35" s="175"/>
      <c r="D35" s="175"/>
      <c r="E35" s="175"/>
      <c r="F35" s="175"/>
      <c r="G35" s="175"/>
      <c r="H35" s="175"/>
      <c r="I35" s="175"/>
      <c r="J35" s="175"/>
    </row>
    <row r="36" spans="2:10" x14ac:dyDescent="0.25">
      <c r="B36" s="358" t="s">
        <v>100</v>
      </c>
      <c r="C36" s="359"/>
      <c r="D36" s="359"/>
      <c r="E36" s="359"/>
      <c r="F36" s="359"/>
      <c r="G36" s="359" t="s">
        <v>22</v>
      </c>
      <c r="H36" s="359"/>
      <c r="I36" s="360"/>
      <c r="J36" s="185">
        <f>'ABR 2022'!J64</f>
        <v>79700.240000000005</v>
      </c>
    </row>
    <row r="37" spans="2:10" x14ac:dyDescent="0.25">
      <c r="B37" s="367" t="s">
        <v>23</v>
      </c>
      <c r="C37" s="368"/>
      <c r="D37" s="368"/>
      <c r="E37" s="368"/>
      <c r="F37" s="368"/>
      <c r="G37" s="368" t="s">
        <v>25</v>
      </c>
      <c r="H37" s="368"/>
      <c r="I37" s="380"/>
      <c r="J37" s="186">
        <f>J60</f>
        <v>94932.47</v>
      </c>
    </row>
    <row r="38" spans="2:10" ht="15.75" thickBot="1" x14ac:dyDescent="0.3">
      <c r="B38" s="381" t="s">
        <v>24</v>
      </c>
      <c r="C38" s="382"/>
      <c r="D38" s="382"/>
      <c r="E38" s="382"/>
      <c r="F38" s="382"/>
      <c r="G38" s="382" t="s">
        <v>26</v>
      </c>
      <c r="H38" s="382"/>
      <c r="I38" s="383"/>
      <c r="J38" s="188">
        <v>0</v>
      </c>
    </row>
    <row r="39" spans="2:10" ht="15.75" thickBot="1" x14ac:dyDescent="0.3">
      <c r="B39" s="212"/>
      <c r="C39" s="175"/>
      <c r="D39" s="175"/>
      <c r="E39" s="175"/>
      <c r="F39" s="175"/>
      <c r="G39" s="175"/>
      <c r="H39" s="175"/>
      <c r="I39" s="175"/>
      <c r="J39" s="175"/>
    </row>
    <row r="40" spans="2:10" x14ac:dyDescent="0.25">
      <c r="B40" s="384" t="s">
        <v>27</v>
      </c>
      <c r="C40" s="385"/>
      <c r="D40" s="385"/>
      <c r="E40" s="385"/>
      <c r="F40" s="385"/>
      <c r="G40" s="385"/>
      <c r="H40" s="385"/>
      <c r="I40" s="386"/>
      <c r="J40" s="169" t="s">
        <v>12</v>
      </c>
    </row>
    <row r="41" spans="2:10" x14ac:dyDescent="0.25">
      <c r="B41" s="373" t="s">
        <v>28</v>
      </c>
      <c r="C41" s="374"/>
      <c r="D41" s="374"/>
      <c r="E41" s="374"/>
      <c r="F41" s="374"/>
      <c r="G41" s="374"/>
      <c r="H41" s="374"/>
      <c r="I41" s="375"/>
      <c r="J41" s="179">
        <f>I66</f>
        <v>24799.949999999997</v>
      </c>
    </row>
    <row r="42" spans="2:10" x14ac:dyDescent="0.25">
      <c r="B42" s="373" t="s">
        <v>29</v>
      </c>
      <c r="C42" s="374"/>
      <c r="D42" s="374"/>
      <c r="E42" s="374"/>
      <c r="F42" s="374"/>
      <c r="G42" s="374"/>
      <c r="H42" s="374"/>
      <c r="I42" s="375"/>
      <c r="J42" s="179">
        <f>I60</f>
        <v>9751760.3900000006</v>
      </c>
    </row>
    <row r="43" spans="2:10" x14ac:dyDescent="0.25">
      <c r="B43" s="373" t="s">
        <v>30</v>
      </c>
      <c r="C43" s="374"/>
      <c r="D43" s="374"/>
      <c r="E43" s="374"/>
      <c r="F43" s="374"/>
      <c r="G43" s="374"/>
      <c r="H43" s="374"/>
      <c r="I43" s="375"/>
      <c r="J43" s="179">
        <f>I63</f>
        <v>3654899.5300000003</v>
      </c>
    </row>
    <row r="44" spans="2:10" x14ac:dyDescent="0.25">
      <c r="B44" s="373" t="s">
        <v>31</v>
      </c>
      <c r="C44" s="374"/>
      <c r="D44" s="374"/>
      <c r="E44" s="374"/>
      <c r="F44" s="374"/>
      <c r="G44" s="374"/>
      <c r="H44" s="374"/>
      <c r="I44" s="375"/>
      <c r="J44" s="179">
        <f>J72</f>
        <v>0</v>
      </c>
    </row>
    <row r="45" spans="2:10" x14ac:dyDescent="0.25">
      <c r="B45" s="373" t="s">
        <v>32</v>
      </c>
      <c r="C45" s="374"/>
      <c r="D45" s="374"/>
      <c r="E45" s="374"/>
      <c r="F45" s="374"/>
      <c r="G45" s="374"/>
      <c r="H45" s="374"/>
      <c r="I45" s="375"/>
      <c r="J45" s="179">
        <v>0</v>
      </c>
    </row>
    <row r="46" spans="2:10" ht="15.75" thickBot="1" x14ac:dyDescent="0.3">
      <c r="B46" s="294" t="s">
        <v>33</v>
      </c>
      <c r="C46" s="295"/>
      <c r="D46" s="295"/>
      <c r="E46" s="295"/>
      <c r="F46" s="295"/>
      <c r="G46" s="295"/>
      <c r="H46" s="295"/>
      <c r="I46" s="296"/>
      <c r="J46" s="237">
        <f>SUM(J41:J45)</f>
        <v>13431459.870000001</v>
      </c>
    </row>
    <row r="47" spans="2:10" ht="15.75" thickBot="1" x14ac:dyDescent="0.3">
      <c r="B47" s="212"/>
      <c r="C47" s="212"/>
      <c r="D47" s="212"/>
      <c r="E47" s="212"/>
      <c r="F47" s="212"/>
      <c r="G47" s="212"/>
      <c r="H47" s="212"/>
      <c r="I47" s="212"/>
      <c r="J47" s="212"/>
    </row>
    <row r="48" spans="2:10" ht="16.5" thickBot="1" x14ac:dyDescent="0.3">
      <c r="B48" s="332" t="s">
        <v>153</v>
      </c>
      <c r="C48" s="332"/>
      <c r="D48" s="332"/>
      <c r="E48" s="332"/>
      <c r="F48" s="332"/>
      <c r="G48" s="332"/>
      <c r="H48" s="332"/>
      <c r="I48" s="332"/>
      <c r="J48" s="166">
        <f>J60+J63+J66</f>
        <v>129127.62</v>
      </c>
    </row>
    <row r="49" spans="2:11" x14ac:dyDescent="0.25">
      <c r="B49" s="212"/>
      <c r="C49" s="213"/>
      <c r="D49" s="213"/>
      <c r="E49" s="213"/>
      <c r="F49" s="213"/>
      <c r="G49" s="213"/>
      <c r="H49" s="213"/>
      <c r="I49" s="213"/>
      <c r="J49" s="213"/>
    </row>
    <row r="50" spans="2:11" ht="15.75" x14ac:dyDescent="0.25">
      <c r="B50" s="427" t="s">
        <v>282</v>
      </c>
      <c r="C50" s="427"/>
      <c r="D50" s="427"/>
      <c r="E50" s="427"/>
      <c r="F50" s="427"/>
      <c r="G50" s="427"/>
      <c r="H50" s="427"/>
      <c r="I50" s="427"/>
      <c r="J50" s="427"/>
    </row>
    <row r="51" spans="2:11" ht="16.5" thickBot="1" x14ac:dyDescent="0.3">
      <c r="B51" s="175"/>
      <c r="C51" s="191"/>
      <c r="D51" s="191"/>
      <c r="E51" s="175"/>
      <c r="F51" s="175"/>
      <c r="G51" s="175"/>
      <c r="H51" s="175"/>
      <c r="I51" s="190" t="s">
        <v>204</v>
      </c>
      <c r="J51" s="190" t="s">
        <v>236</v>
      </c>
      <c r="K51" s="45"/>
    </row>
    <row r="52" spans="2:11" ht="15.75" x14ac:dyDescent="0.25">
      <c r="B52" s="192">
        <v>1</v>
      </c>
      <c r="C52" s="387" t="s">
        <v>66</v>
      </c>
      <c r="D52" s="387"/>
      <c r="E52" s="387"/>
      <c r="F52" s="232" t="s">
        <v>34</v>
      </c>
      <c r="G52" s="232"/>
      <c r="H52" s="232"/>
      <c r="I52" s="193">
        <v>881353.71</v>
      </c>
      <c r="J52" s="236">
        <v>8431.61</v>
      </c>
      <c r="K52" s="60"/>
    </row>
    <row r="53" spans="2:11" ht="15.75" x14ac:dyDescent="0.25">
      <c r="B53" s="177">
        <v>2</v>
      </c>
      <c r="C53" s="389" t="s">
        <v>66</v>
      </c>
      <c r="D53" s="389"/>
      <c r="E53" s="389"/>
      <c r="F53" s="180" t="s">
        <v>35</v>
      </c>
      <c r="G53" s="180"/>
      <c r="H53" s="180"/>
      <c r="I53" s="195">
        <v>908934.86</v>
      </c>
      <c r="J53" s="233">
        <v>10212.66</v>
      </c>
      <c r="K53" s="60"/>
    </row>
    <row r="54" spans="2:11" ht="15.75" x14ac:dyDescent="0.25">
      <c r="B54" s="177">
        <v>3</v>
      </c>
      <c r="C54" s="389" t="s">
        <v>66</v>
      </c>
      <c r="D54" s="389"/>
      <c r="E54" s="389"/>
      <c r="F54" s="180" t="s">
        <v>36</v>
      </c>
      <c r="G54" s="180"/>
      <c r="H54" s="180"/>
      <c r="I54" s="195">
        <v>1546550.07</v>
      </c>
      <c r="J54" s="233">
        <v>13083.18</v>
      </c>
      <c r="K54" s="60"/>
    </row>
    <row r="55" spans="2:11" ht="15.75" x14ac:dyDescent="0.25">
      <c r="B55" s="177">
        <v>4</v>
      </c>
      <c r="C55" s="389" t="s">
        <v>66</v>
      </c>
      <c r="D55" s="389"/>
      <c r="E55" s="389"/>
      <c r="F55" s="180" t="s">
        <v>37</v>
      </c>
      <c r="G55" s="180"/>
      <c r="H55" s="180"/>
      <c r="I55" s="195">
        <v>1154880.48</v>
      </c>
      <c r="J55" s="233">
        <v>10619.71</v>
      </c>
      <c r="K55" s="60"/>
    </row>
    <row r="56" spans="2:11" ht="15.75" x14ac:dyDescent="0.25">
      <c r="B56" s="177">
        <v>5</v>
      </c>
      <c r="C56" s="389" t="s">
        <v>66</v>
      </c>
      <c r="D56" s="389"/>
      <c r="E56" s="389"/>
      <c r="F56" s="180" t="s">
        <v>38</v>
      </c>
      <c r="G56" s="180"/>
      <c r="H56" s="180"/>
      <c r="I56" s="195">
        <v>728744.88</v>
      </c>
      <c r="J56" s="233">
        <v>5530.01</v>
      </c>
      <c r="K56" s="60"/>
    </row>
    <row r="57" spans="2:11" ht="15.75" x14ac:dyDescent="0.25">
      <c r="B57" s="177">
        <v>6</v>
      </c>
      <c r="C57" s="389" t="s">
        <v>66</v>
      </c>
      <c r="D57" s="389"/>
      <c r="E57" s="389"/>
      <c r="F57" s="180" t="s">
        <v>39</v>
      </c>
      <c r="G57" s="180"/>
      <c r="H57" s="180"/>
      <c r="I57" s="195">
        <v>1740349.46</v>
      </c>
      <c r="J57" s="233">
        <v>18535.02</v>
      </c>
      <c r="K57" s="60"/>
    </row>
    <row r="58" spans="2:11" ht="15.75" x14ac:dyDescent="0.25">
      <c r="B58" s="177">
        <v>7</v>
      </c>
      <c r="C58" s="389" t="s">
        <v>66</v>
      </c>
      <c r="D58" s="389"/>
      <c r="E58" s="389"/>
      <c r="F58" s="180" t="s">
        <v>40</v>
      </c>
      <c r="G58" s="180"/>
      <c r="H58" s="180"/>
      <c r="I58" s="195">
        <v>2168879.54</v>
      </c>
      <c r="J58" s="233">
        <v>22855.73</v>
      </c>
      <c r="K58" s="60"/>
    </row>
    <row r="59" spans="2:11" ht="15.75" x14ac:dyDescent="0.25">
      <c r="B59" s="177">
        <v>8</v>
      </c>
      <c r="C59" s="389" t="s">
        <v>66</v>
      </c>
      <c r="D59" s="389"/>
      <c r="E59" s="389"/>
      <c r="F59" s="180" t="s">
        <v>41</v>
      </c>
      <c r="G59" s="180"/>
      <c r="H59" s="180"/>
      <c r="I59" s="195">
        <v>622067.39</v>
      </c>
      <c r="J59" s="233">
        <v>5664.55</v>
      </c>
      <c r="K59" s="60"/>
    </row>
    <row r="60" spans="2:11" ht="15.75" x14ac:dyDescent="0.25">
      <c r="B60" s="399" t="s">
        <v>58</v>
      </c>
      <c r="C60" s="400"/>
      <c r="D60" s="400"/>
      <c r="E60" s="400"/>
      <c r="F60" s="400"/>
      <c r="G60" s="400"/>
      <c r="H60" s="400"/>
      <c r="I60" s="204">
        <f>SUM(I52:I59)</f>
        <v>9751760.3900000006</v>
      </c>
      <c r="J60" s="205">
        <f>SUM(J52:J59)</f>
        <v>94932.47</v>
      </c>
      <c r="K60" s="158"/>
    </row>
    <row r="61" spans="2:11" ht="15.75" x14ac:dyDescent="0.25">
      <c r="B61" s="177">
        <v>9</v>
      </c>
      <c r="C61" s="368" t="s">
        <v>67</v>
      </c>
      <c r="D61" s="368"/>
      <c r="E61" s="368"/>
      <c r="F61" s="180" t="s">
        <v>44</v>
      </c>
      <c r="G61" s="180"/>
      <c r="H61" s="180"/>
      <c r="I61" s="195">
        <v>1586917.47</v>
      </c>
      <c r="J61" s="233">
        <v>15081.25</v>
      </c>
      <c r="K61" s="60"/>
    </row>
    <row r="62" spans="2:11" ht="15.75" x14ac:dyDescent="0.25">
      <c r="B62" s="177">
        <v>10</v>
      </c>
      <c r="C62" s="368" t="s">
        <v>67</v>
      </c>
      <c r="D62" s="368"/>
      <c r="E62" s="368"/>
      <c r="F62" s="180" t="s">
        <v>43</v>
      </c>
      <c r="G62" s="180"/>
      <c r="H62" s="180"/>
      <c r="I62" s="195">
        <v>2067982.06</v>
      </c>
      <c r="J62" s="233">
        <v>18736.62</v>
      </c>
      <c r="K62" s="60"/>
    </row>
    <row r="63" spans="2:11" ht="15.75" x14ac:dyDescent="0.25">
      <c r="B63" s="399" t="s">
        <v>58</v>
      </c>
      <c r="C63" s="400"/>
      <c r="D63" s="400"/>
      <c r="E63" s="400"/>
      <c r="F63" s="400"/>
      <c r="G63" s="400"/>
      <c r="H63" s="400"/>
      <c r="I63" s="204">
        <f>SUM(I61:I62)</f>
        <v>3654899.5300000003</v>
      </c>
      <c r="J63" s="205">
        <f>SUM(J61:J62)</f>
        <v>33817.869999999995</v>
      </c>
      <c r="K63" s="158"/>
    </row>
    <row r="64" spans="2:11" ht="15.75" x14ac:dyDescent="0.25">
      <c r="B64" s="177">
        <v>11</v>
      </c>
      <c r="C64" s="368" t="s">
        <v>68</v>
      </c>
      <c r="D64" s="368"/>
      <c r="E64" s="368"/>
      <c r="F64" s="180" t="s">
        <v>59</v>
      </c>
      <c r="G64" s="180"/>
      <c r="H64" s="180"/>
      <c r="I64" s="195">
        <v>10587.73</v>
      </c>
      <c r="J64" s="233">
        <v>111.69</v>
      </c>
      <c r="K64" s="60"/>
    </row>
    <row r="65" spans="2:11" ht="15.75" x14ac:dyDescent="0.25">
      <c r="B65" s="177">
        <v>12</v>
      </c>
      <c r="C65" s="368" t="s">
        <v>68</v>
      </c>
      <c r="D65" s="368"/>
      <c r="E65" s="368"/>
      <c r="F65" s="180" t="s">
        <v>60</v>
      </c>
      <c r="G65" s="180"/>
      <c r="H65" s="180"/>
      <c r="I65" s="195">
        <v>14212.22</v>
      </c>
      <c r="J65" s="233">
        <v>265.58999999999997</v>
      </c>
      <c r="K65" s="60"/>
    </row>
    <row r="66" spans="2:11" ht="16.5" thickBot="1" x14ac:dyDescent="0.3">
      <c r="B66" s="314" t="s">
        <v>58</v>
      </c>
      <c r="C66" s="315"/>
      <c r="D66" s="315"/>
      <c r="E66" s="315"/>
      <c r="F66" s="315"/>
      <c r="G66" s="315"/>
      <c r="H66" s="315"/>
      <c r="I66" s="206">
        <f>SUM(I64:I65)</f>
        <v>24799.949999999997</v>
      </c>
      <c r="J66" s="207">
        <f>SUM(J64:J65)</f>
        <v>377.28</v>
      </c>
      <c r="K66" s="158"/>
    </row>
    <row r="67" spans="2:11" ht="15.75" thickBot="1" x14ac:dyDescent="0.3">
      <c r="B67" s="391" t="s">
        <v>70</v>
      </c>
      <c r="C67" s="391"/>
      <c r="D67" s="391"/>
      <c r="E67" s="391"/>
      <c r="F67" s="391"/>
      <c r="G67" s="391"/>
      <c r="H67" s="391"/>
      <c r="I67" s="391"/>
      <c r="J67" s="391"/>
      <c r="K67" s="1"/>
    </row>
    <row r="68" spans="2:11" ht="17.25" x14ac:dyDescent="0.3">
      <c r="B68" s="192">
        <v>1</v>
      </c>
      <c r="C68" s="387" t="s">
        <v>66</v>
      </c>
      <c r="D68" s="387"/>
      <c r="E68" s="387"/>
      <c r="F68" s="390" t="s">
        <v>42</v>
      </c>
      <c r="G68" s="390"/>
      <c r="H68" s="390"/>
      <c r="I68" s="390"/>
      <c r="J68" s="200">
        <v>460.77</v>
      </c>
      <c r="K68" s="47"/>
    </row>
    <row r="69" spans="2:11" x14ac:dyDescent="0.25">
      <c r="B69" s="177">
        <v>2</v>
      </c>
      <c r="C69" s="368" t="s">
        <v>67</v>
      </c>
      <c r="D69" s="368"/>
      <c r="E69" s="368"/>
      <c r="F69" s="368" t="s">
        <v>42</v>
      </c>
      <c r="G69" s="368"/>
      <c r="H69" s="368"/>
      <c r="I69" s="368"/>
      <c r="J69" s="201">
        <v>0</v>
      </c>
    </row>
    <row r="70" spans="2:11" x14ac:dyDescent="0.25">
      <c r="B70" s="177">
        <v>3</v>
      </c>
      <c r="C70" s="368" t="s">
        <v>68</v>
      </c>
      <c r="D70" s="368"/>
      <c r="E70" s="368"/>
      <c r="F70" s="368" t="s">
        <v>42</v>
      </c>
      <c r="G70" s="368"/>
      <c r="H70" s="368"/>
      <c r="I70" s="368"/>
      <c r="J70" s="201">
        <v>0</v>
      </c>
    </row>
    <row r="71" spans="2:11" x14ac:dyDescent="0.25">
      <c r="B71" s="202">
        <v>4</v>
      </c>
      <c r="C71" s="392" t="s">
        <v>73</v>
      </c>
      <c r="D71" s="393"/>
      <c r="E71" s="394"/>
      <c r="F71" s="368" t="s">
        <v>42</v>
      </c>
      <c r="G71" s="368"/>
      <c r="H71" s="368"/>
      <c r="I71" s="368"/>
      <c r="J71" s="201">
        <v>0</v>
      </c>
    </row>
    <row r="72" spans="2:11" ht="15.75" thickBot="1" x14ac:dyDescent="0.3">
      <c r="B72" s="187">
        <v>5</v>
      </c>
      <c r="C72" s="395" t="s">
        <v>71</v>
      </c>
      <c r="D72" s="395"/>
      <c r="E72" s="395"/>
      <c r="F72" s="382" t="s">
        <v>42</v>
      </c>
      <c r="G72" s="382"/>
      <c r="H72" s="382"/>
      <c r="I72" s="382"/>
      <c r="J72" s="203">
        <v>0</v>
      </c>
    </row>
    <row r="73" spans="2:11" ht="15.75" thickBot="1" x14ac:dyDescent="0.3">
      <c r="B73" s="2"/>
      <c r="C73" s="2"/>
      <c r="D73" s="2"/>
      <c r="E73" s="2"/>
      <c r="F73" s="2"/>
      <c r="G73" s="2"/>
      <c r="H73" s="2"/>
      <c r="I73" s="2"/>
      <c r="J73" s="2"/>
    </row>
    <row r="74" spans="2:11" x14ac:dyDescent="0.25">
      <c r="B74" s="317" t="s">
        <v>72</v>
      </c>
      <c r="C74" s="318"/>
      <c r="D74" s="318"/>
      <c r="E74" s="318"/>
      <c r="F74" s="318"/>
      <c r="G74" s="318"/>
      <c r="H74" s="318"/>
      <c r="I74" s="318"/>
      <c r="J74" s="319"/>
    </row>
    <row r="75" spans="2:11" ht="17.25" thickBot="1" x14ac:dyDescent="0.3">
      <c r="B75" s="320" t="s">
        <v>58</v>
      </c>
      <c r="C75" s="321"/>
      <c r="D75" s="321"/>
      <c r="E75" s="321"/>
      <c r="F75" s="321"/>
      <c r="G75" s="321"/>
      <c r="H75" s="321"/>
      <c r="I75" s="321"/>
      <c r="J75" s="22">
        <f>J60+J63+J66+J68+J69+J70+J72+J71</f>
        <v>129588.39</v>
      </c>
    </row>
  </sheetData>
  <mergeCells count="94">
    <mergeCell ref="B63:H63"/>
    <mergeCell ref="B66:H66"/>
    <mergeCell ref="A1:J1"/>
    <mergeCell ref="A2:J2"/>
    <mergeCell ref="A3:J3"/>
    <mergeCell ref="A4:J4"/>
    <mergeCell ref="I5:J5"/>
    <mergeCell ref="A5:H5"/>
    <mergeCell ref="B60:H60"/>
    <mergeCell ref="B50:J50"/>
    <mergeCell ref="C52:E52"/>
    <mergeCell ref="B38:F38"/>
    <mergeCell ref="G38:I38"/>
    <mergeCell ref="B40:I40"/>
    <mergeCell ref="B41:I41"/>
    <mergeCell ref="B42:I42"/>
    <mergeCell ref="L8:M8"/>
    <mergeCell ref="L26:M26"/>
    <mergeCell ref="C64:E64"/>
    <mergeCell ref="C65:E65"/>
    <mergeCell ref="C59:E59"/>
    <mergeCell ref="C61:E61"/>
    <mergeCell ref="C62:E62"/>
    <mergeCell ref="C56:E56"/>
    <mergeCell ref="C57:E57"/>
    <mergeCell ref="C58:E58"/>
    <mergeCell ref="C53:E53"/>
    <mergeCell ref="C54:E54"/>
    <mergeCell ref="C55:E55"/>
    <mergeCell ref="B44:I44"/>
    <mergeCell ref="B45:I45"/>
    <mergeCell ref="B46:I46"/>
    <mergeCell ref="B75:I75"/>
    <mergeCell ref="B67:J67"/>
    <mergeCell ref="C68:E68"/>
    <mergeCell ref="F68:I68"/>
    <mergeCell ref="C69:E69"/>
    <mergeCell ref="F69:I69"/>
    <mergeCell ref="C70:E70"/>
    <mergeCell ref="F70:I70"/>
    <mergeCell ref="C71:E71"/>
    <mergeCell ref="F71:I71"/>
    <mergeCell ref="C72:E72"/>
    <mergeCell ref="F72:I72"/>
    <mergeCell ref="B74:J74"/>
    <mergeCell ref="B43:I43"/>
    <mergeCell ref="B48:I48"/>
    <mergeCell ref="B36:F36"/>
    <mergeCell ref="G36:I36"/>
    <mergeCell ref="B37:F37"/>
    <mergeCell ref="G37:I37"/>
    <mergeCell ref="B34:I34"/>
    <mergeCell ref="B28:F28"/>
    <mergeCell ref="G28:I28"/>
    <mergeCell ref="B29:F29"/>
    <mergeCell ref="G29:I29"/>
    <mergeCell ref="B30:F30"/>
    <mergeCell ref="G30:I30"/>
    <mergeCell ref="B31:F31"/>
    <mergeCell ref="G31:I31"/>
    <mergeCell ref="B32:F32"/>
    <mergeCell ref="G32:I32"/>
    <mergeCell ref="B33:F33"/>
    <mergeCell ref="G33:I33"/>
    <mergeCell ref="B25:F25"/>
    <mergeCell ref="G25:I25"/>
    <mergeCell ref="B26:F26"/>
    <mergeCell ref="G26:I26"/>
    <mergeCell ref="B27:F27"/>
    <mergeCell ref="G27:I27"/>
    <mergeCell ref="B22:F22"/>
    <mergeCell ref="G22:I22"/>
    <mergeCell ref="B23:F23"/>
    <mergeCell ref="G23:I23"/>
    <mergeCell ref="B24:F24"/>
    <mergeCell ref="G24:I24"/>
    <mergeCell ref="B20:F20"/>
    <mergeCell ref="G20:I20"/>
    <mergeCell ref="B21:F21"/>
    <mergeCell ref="G21:I21"/>
    <mergeCell ref="B18:F18"/>
    <mergeCell ref="G18:I18"/>
    <mergeCell ref="B19:F19"/>
    <mergeCell ref="G19:I19"/>
    <mergeCell ref="B8:I8"/>
    <mergeCell ref="B15:I15"/>
    <mergeCell ref="B17:J17"/>
    <mergeCell ref="B6:H6"/>
    <mergeCell ref="I6:J6"/>
    <mergeCell ref="B9:I9"/>
    <mergeCell ref="B11:I11"/>
    <mergeCell ref="B12:I12"/>
    <mergeCell ref="B13:I13"/>
    <mergeCell ref="B14:I14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SET 2021</vt:lpstr>
      <vt:lpstr>OUT 2021</vt:lpstr>
      <vt:lpstr>NOV 2021</vt:lpstr>
      <vt:lpstr>DEZ 2021</vt:lpstr>
      <vt:lpstr>JAN 2022</vt:lpstr>
      <vt:lpstr>FEV 2022</vt:lpstr>
      <vt:lpstr>MAR 2022</vt:lpstr>
      <vt:lpstr>ABR 2022</vt:lpstr>
      <vt:lpstr>MAI 2022</vt:lpstr>
      <vt:lpstr>JUN 2022</vt:lpstr>
      <vt:lpstr>JUL 2022</vt:lpstr>
      <vt:lpstr>AGO 2022</vt:lpstr>
      <vt:lpstr>SET 2022</vt:lpstr>
      <vt:lpstr>OUT 2022</vt:lpstr>
      <vt:lpstr>NOV 2022</vt:lpstr>
      <vt:lpstr>DEZ 2022</vt:lpstr>
      <vt:lpstr>JAN 2023</vt:lpstr>
      <vt:lpstr>FEV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EldoPrev</dc:creator>
  <cp:lastModifiedBy>USER</cp:lastModifiedBy>
  <cp:lastPrinted>2023-03-03T15:40:12Z</cp:lastPrinted>
  <dcterms:created xsi:type="dcterms:W3CDTF">2022-03-29T14:42:35Z</dcterms:created>
  <dcterms:modified xsi:type="dcterms:W3CDTF">2023-04-17T15:45:38Z</dcterms:modified>
</cp:coreProperties>
</file>