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ocuments\Leandro\DEMONSTRATIVOS\2023\"/>
    </mc:Choice>
  </mc:AlternateContent>
  <xr:revisionPtr revIDLastSave="0" documentId="13_ncr:1_{73948D72-5B75-4C6C-AA0B-1D1D1E02B61B}" xr6:coauthVersionLast="47" xr6:coauthVersionMax="47" xr10:uidLastSave="{00000000-0000-0000-0000-000000000000}"/>
  <bookViews>
    <workbookView xWindow="-105" yWindow="0" windowWidth="14610" windowHeight="15585" xr2:uid="{0B9343D1-9911-41C5-8BC7-D00C54C4EF8D}"/>
  </bookViews>
  <sheets>
    <sheet name="FEV 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I20" i="1" s="1"/>
  <c r="H77" i="1"/>
  <c r="I50" i="1" s="1"/>
  <c r="I74" i="1"/>
  <c r="I13" i="1" s="1"/>
  <c r="H74" i="1"/>
  <c r="I52" i="1" s="1"/>
  <c r="I70" i="1"/>
  <c r="H70" i="1"/>
  <c r="I53" i="1"/>
  <c r="I51" i="1"/>
  <c r="I45" i="1"/>
  <c r="I43" i="1"/>
  <c r="I19" i="1"/>
  <c r="I8" i="1"/>
  <c r="H5" i="1"/>
  <c r="I57" i="1" l="1"/>
  <c r="I55" i="1"/>
  <c r="I86" i="1"/>
  <c r="H6" i="1" s="1"/>
  <c r="I46" i="1"/>
</calcChain>
</file>

<file path=xl/sharedStrings.xml><?xml version="1.0" encoding="utf-8"?>
<sst xmlns="http://schemas.openxmlformats.org/spreadsheetml/2006/main" count="128" uniqueCount="95">
  <si>
    <t>INSTITUTO DE PREVIDÊNCIA SOCIAL DOS SERVIDORES MUNICIPAIS DE ELDORADO-MS</t>
  </si>
  <si>
    <t>CNPJ:20.461.735/0001-20</t>
  </si>
  <si>
    <t>Demostrativo Resumo Financeiro</t>
  </si>
  <si>
    <t>Saldo mês anterior</t>
  </si>
  <si>
    <t>Saldo mês Atual</t>
  </si>
  <si>
    <t>Movimentações na Conta Previdenciária 43.203-2</t>
  </si>
  <si>
    <t>Valor</t>
  </si>
  <si>
    <t>Contribuições Previdenciárias Prefeitura (Patronal, Servidor e 20%)</t>
  </si>
  <si>
    <t>Contribuições Previdenciárias Câmara de Vereadores</t>
  </si>
  <si>
    <t>Contribuições Previdenciárias Assembleia Legislativa</t>
  </si>
  <si>
    <t>Rendimentos Aplicações</t>
  </si>
  <si>
    <t>Banco do Brasil (tarifas)</t>
  </si>
  <si>
    <t>Movimentações na Conta Administrativa 1461-3</t>
  </si>
  <si>
    <t>Descrição</t>
  </si>
  <si>
    <t>Tipo/Classificação</t>
  </si>
  <si>
    <t>Saldo anterior da conta 1461-3</t>
  </si>
  <si>
    <t>Investimrento</t>
  </si>
  <si>
    <t>Rendimentos e aplicações</t>
  </si>
  <si>
    <t>Alex Coelho</t>
  </si>
  <si>
    <t>Impressora</t>
  </si>
  <si>
    <t>LANG WALDOW LTDA</t>
  </si>
  <si>
    <t>Internet - Opção Telecom</t>
  </si>
  <si>
    <t>Leandro Aparecido Inácio</t>
  </si>
  <si>
    <t>Tatiane Ribeiro</t>
  </si>
  <si>
    <t>Claudia Solange Beraldi</t>
  </si>
  <si>
    <t>Cômite de Investimento</t>
  </si>
  <si>
    <t>Rodrigo Farias dos Santos</t>
  </si>
  <si>
    <t>Ronaldo Luiz Lopes</t>
  </si>
  <si>
    <t>Sheila Rodrigues dos Santos</t>
  </si>
  <si>
    <t>Contadora</t>
  </si>
  <si>
    <t>Complementação Salarial</t>
  </si>
  <si>
    <t>Banco do Brasil</t>
  </si>
  <si>
    <t>Tarifas Bancárias</t>
  </si>
  <si>
    <t>TOTAL</t>
  </si>
  <si>
    <t>Conta 18-8 CEF</t>
  </si>
  <si>
    <t>Investimentos</t>
  </si>
  <si>
    <t>Rendimento Aplicação Financeira</t>
  </si>
  <si>
    <t>Estado MS</t>
  </si>
  <si>
    <t>Contribuição Patronal e Servidor</t>
  </si>
  <si>
    <t>Saldo em Contas Bancárias</t>
  </si>
  <si>
    <t>Saldo disponibilidade - Eldorado Prev. Administração BB 1461-3</t>
  </si>
  <si>
    <t>Saldo disponibilidade - Eldorado Prev. Conta Caixa Econômica 18-8</t>
  </si>
  <si>
    <t>Saldo disponibilidade - Eldorado Prev. Banco do Brasil 43.203-2</t>
  </si>
  <si>
    <t>Saldo disponibilidade - Eldorado Prev. Sicred</t>
  </si>
  <si>
    <t>Saldo disponibilidade - Eldorado Prev. Banco do Brasil 43.203-4</t>
  </si>
  <si>
    <t>Total em contas bancárias</t>
  </si>
  <si>
    <t>TOTAL DE RENDIMENTOS DOS FUNDOS DE INVESTIMENTO</t>
  </si>
  <si>
    <t>VALORES</t>
  </si>
  <si>
    <t>RENDIMENTO</t>
  </si>
  <si>
    <t>Caixa Economica 18-8</t>
  </si>
  <si>
    <t>FI Brasil IMA B</t>
  </si>
  <si>
    <t>FI Brasil IMA B 5</t>
  </si>
  <si>
    <t>FI Brasil Ref. DI Longo Prazo</t>
  </si>
  <si>
    <t>FI Brasil IRF-M1 RF</t>
  </si>
  <si>
    <t>Caixa FIC Multimercado</t>
  </si>
  <si>
    <t xml:space="preserve">FI Brasil IMA B 5+ </t>
  </si>
  <si>
    <t>FI Brasil IDKA IPCA</t>
  </si>
  <si>
    <t>Caixa FIC Gestão Estratégica</t>
  </si>
  <si>
    <t>Banco do Brasil 43.203-2</t>
  </si>
  <si>
    <t>BB PREVID IMA-B TP</t>
  </si>
  <si>
    <t>BB PREVID FLUXO</t>
  </si>
  <si>
    <t>BB PREVID XXI</t>
  </si>
  <si>
    <t>Banco do Brasil 1461-3</t>
  </si>
  <si>
    <t>BB PREVID RF PERFIL</t>
  </si>
  <si>
    <t>BB PREVID FLUXO RF</t>
  </si>
  <si>
    <t>CONTAS BANCARIAS</t>
  </si>
  <si>
    <t>CONTA CORRENTE</t>
  </si>
  <si>
    <t>Banco do Brasil 43.202-4</t>
  </si>
  <si>
    <t>Banco Sicred 14833-8</t>
  </si>
  <si>
    <t>CONTAS BANCARIAS E FUNDOS DE INVESTIMENTO</t>
  </si>
  <si>
    <r>
      <t xml:space="preserve">Relatório de Gestão conforme extrato Referência: </t>
    </r>
    <r>
      <rPr>
        <sz val="16"/>
        <color rgb="FFFF0000"/>
        <rFont val="Arial"/>
        <family val="2"/>
      </rPr>
      <t>Fevereiro/2023</t>
    </r>
  </si>
  <si>
    <t>Parcelamentos</t>
  </si>
  <si>
    <r>
      <t xml:space="preserve">Folha de pagamento aposentados </t>
    </r>
    <r>
      <rPr>
        <b/>
        <sz val="9"/>
        <color theme="1"/>
        <rFont val="Arial"/>
        <family val="2"/>
      </rPr>
      <t>53</t>
    </r>
    <r>
      <rPr>
        <sz val="9"/>
        <color theme="1"/>
        <rFont val="Arial"/>
        <family val="2"/>
      </rPr>
      <t xml:space="preserve"> e pensionistas </t>
    </r>
    <r>
      <rPr>
        <b/>
        <sz val="9"/>
        <color theme="1"/>
        <rFont val="Arial"/>
        <family val="2"/>
      </rPr>
      <t>5</t>
    </r>
  </si>
  <si>
    <t xml:space="preserve">Controle Cons &amp; Info LTDA </t>
  </si>
  <si>
    <t>Controle Tecnologia (MegaSoft)</t>
  </si>
  <si>
    <t>ANGECIA 3W</t>
  </si>
  <si>
    <t>Manutenção de Hospedagem de Site</t>
  </si>
  <si>
    <t>Credito &amp; Mercado Gestão de Valores</t>
  </si>
  <si>
    <t>Assessoria - Fundos de investimento (Dez 21, Jan 22, Jan 23 e Fev 23)</t>
  </si>
  <si>
    <t>COMPREV</t>
  </si>
  <si>
    <t>Curso sobre DIRF 2023</t>
  </si>
  <si>
    <t>DATA PREV</t>
  </si>
  <si>
    <t>Boleto 1 - DATAPREV</t>
  </si>
  <si>
    <t>Posto de Gasolina</t>
  </si>
  <si>
    <t>Ida para Campo Grande - Curso sobre Fundos de Investimento</t>
  </si>
  <si>
    <t>Volta de Campo Grande - Curso sobre Fundos de Investimento</t>
  </si>
  <si>
    <t>Giselaine  de Jesus Floriano</t>
  </si>
  <si>
    <t>JETON - 1 Reunião do Conselhor Fiscal</t>
  </si>
  <si>
    <t>Ediane de Oliveira Miranda</t>
  </si>
  <si>
    <t>Claudio Banhos Beraldi</t>
  </si>
  <si>
    <t>Doralice Lopes</t>
  </si>
  <si>
    <t>Diária - Curso de Licitação</t>
  </si>
  <si>
    <t>FUNDOS DE INVESTIMENTOS - FEVEREIRO 2023</t>
  </si>
  <si>
    <t>Saldo anterior na conta em 31/01/2023</t>
  </si>
  <si>
    <t>Saldo da conta em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</si>
</sst>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6"/>
      <color rgb="FFFF0000"/>
      <name val="Arial"/>
      <family val="2"/>
    </font>
    <font>
      <b/>
      <i/>
      <sz val="13"/>
      <color indexed="8"/>
      <name val="Arial"/>
      <family val="2"/>
    </font>
    <font>
      <b/>
      <i/>
      <sz val="16"/>
      <color indexed="8"/>
      <name val="Arial"/>
      <family val="2"/>
    </font>
    <font>
      <sz val="8"/>
      <color theme="1"/>
      <name val="Arial"/>
      <family val="2"/>
    </font>
    <font>
      <sz val="9"/>
      <color rgb="FF0070C0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44" fontId="3" fillId="2" borderId="4" xfId="1" applyFont="1" applyFill="1" applyBorder="1" applyAlignment="1">
      <alignment horizontal="center"/>
    </xf>
    <xf numFmtId="44" fontId="4" fillId="0" borderId="7" xfId="1" applyFont="1" applyBorder="1" applyAlignment="1"/>
    <xf numFmtId="44" fontId="6" fillId="0" borderId="7" xfId="1" applyFont="1" applyBorder="1" applyAlignment="1"/>
    <xf numFmtId="44" fontId="7" fillId="0" borderId="7" xfId="1" applyFont="1" applyBorder="1" applyAlignment="1"/>
    <xf numFmtId="0" fontId="8" fillId="0" borderId="0" xfId="0" applyFont="1"/>
    <xf numFmtId="0" fontId="4" fillId="0" borderId="0" xfId="0" applyFont="1"/>
    <xf numFmtId="0" fontId="3" fillId="3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6" fillId="0" borderId="7" xfId="1" applyFont="1" applyBorder="1" applyAlignment="1">
      <alignment horizontal="center"/>
    </xf>
    <xf numFmtId="44" fontId="9" fillId="0" borderId="7" xfId="1" applyFont="1" applyBorder="1" applyAlignment="1">
      <alignment horizontal="center"/>
    </xf>
    <xf numFmtId="44" fontId="10" fillId="0" borderId="7" xfId="1" applyFont="1" applyBorder="1" applyAlignment="1">
      <alignment horizontal="center"/>
    </xf>
    <xf numFmtId="44" fontId="7" fillId="0" borderId="13" xfId="1" applyFont="1" applyBorder="1" applyAlignment="1">
      <alignment horizontal="center"/>
    </xf>
    <xf numFmtId="44" fontId="3" fillId="2" borderId="18" xfId="1" applyFont="1" applyFill="1" applyBorder="1" applyAlignment="1">
      <alignment horizontal="center"/>
    </xf>
    <xf numFmtId="44" fontId="5" fillId="0" borderId="19" xfId="1" applyFont="1" applyBorder="1"/>
    <xf numFmtId="0" fontId="4" fillId="0" borderId="11" xfId="0" applyFont="1" applyBorder="1" applyAlignment="1">
      <alignment horizontal="center"/>
    </xf>
    <xf numFmtId="44" fontId="4" fillId="0" borderId="20" xfId="1" applyFont="1" applyBorder="1"/>
    <xf numFmtId="44" fontId="6" fillId="0" borderId="13" xfId="1" applyFont="1" applyBorder="1" applyAlignment="1">
      <alignment horizontal="center"/>
    </xf>
    <xf numFmtId="44" fontId="12" fillId="2" borderId="24" xfId="0" applyNumberFormat="1" applyFont="1" applyFill="1" applyBorder="1"/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3" xfId="1" applyFont="1" applyBorder="1"/>
    <xf numFmtId="44" fontId="4" fillId="0" borderId="5" xfId="1" applyFont="1" applyBorder="1"/>
    <xf numFmtId="44" fontId="15" fillId="2" borderId="5" xfId="1" applyFont="1" applyFill="1" applyBorder="1" applyAlignment="1"/>
    <xf numFmtId="44" fontId="5" fillId="2" borderId="7" xfId="0" applyNumberFormat="1" applyFont="1" applyFill="1" applyBorder="1"/>
    <xf numFmtId="44" fontId="15" fillId="2" borderId="5" xfId="1" applyFont="1" applyFill="1" applyBorder="1"/>
    <xf numFmtId="44" fontId="15" fillId="2" borderId="12" xfId="1" applyFont="1" applyFill="1" applyBorder="1"/>
    <xf numFmtId="44" fontId="5" fillId="2" borderId="13" xfId="0" applyNumberFormat="1" applyFont="1" applyFill="1" applyBorder="1"/>
    <xf numFmtId="44" fontId="4" fillId="0" borderId="4" xfId="1" applyFont="1" applyBorder="1"/>
    <xf numFmtId="44" fontId="4" fillId="0" borderId="7" xfId="1" applyFont="1" applyBorder="1"/>
    <xf numFmtId="0" fontId="4" fillId="0" borderId="26" xfId="0" applyFont="1" applyBorder="1" applyAlignment="1">
      <alignment horizontal="center"/>
    </xf>
    <xf numFmtId="44" fontId="4" fillId="0" borderId="13" xfId="1" applyFont="1" applyBorder="1"/>
    <xf numFmtId="0" fontId="15" fillId="0" borderId="0" xfId="0" applyFont="1" applyAlignment="1">
      <alignment horizontal="center"/>
    </xf>
    <xf numFmtId="44" fontId="22" fillId="0" borderId="4" xfId="1" applyFont="1" applyFill="1" applyBorder="1" applyAlignment="1">
      <alignment horizontal="center" vertical="center"/>
    </xf>
    <xf numFmtId="44" fontId="22" fillId="0" borderId="7" xfId="1" applyFont="1" applyFill="1" applyBorder="1" applyAlignment="1">
      <alignment horizontal="center" vertical="center"/>
    </xf>
    <xf numFmtId="44" fontId="10" fillId="0" borderId="7" xfId="1" applyFont="1" applyFill="1" applyBorder="1" applyAlignment="1">
      <alignment horizontal="center" vertical="center"/>
    </xf>
    <xf numFmtId="44" fontId="4" fillId="0" borderId="5" xfId="1" applyFont="1" applyBorder="1" applyAlignment="1"/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1" fillId="0" borderId="5" xfId="0" applyFont="1" applyBorder="1"/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4" fontId="20" fillId="0" borderId="0" xfId="1" applyFont="1" applyAlignment="1">
      <alignment horizontal="right"/>
    </xf>
    <xf numFmtId="44" fontId="2" fillId="0" borderId="1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4" fontId="19" fillId="0" borderId="0" xfId="1" applyFont="1" applyAlignment="1">
      <alignment horizontal="right"/>
    </xf>
    <xf numFmtId="44" fontId="19" fillId="0" borderId="0" xfId="1" applyFont="1" applyAlignment="1">
      <alignment horizontal="center"/>
    </xf>
    <xf numFmtId="44" fontId="24" fillId="0" borderId="7" xfId="1" applyFont="1" applyBorder="1" applyAlignment="1"/>
    <xf numFmtId="44" fontId="25" fillId="0" borderId="7" xfId="1" applyFont="1" applyBorder="1" applyAlignment="1"/>
    <xf numFmtId="44" fontId="7" fillId="0" borderId="13" xfId="1" applyFont="1" applyBorder="1" applyAlignment="1"/>
    <xf numFmtId="44" fontId="26" fillId="2" borderId="13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ACKUP\Documents\Leandro\DEMONSTRATIVOS\DEMONSTRATIVO%20-%20Resumo%20Financeiro%20Geral.xlsx" TargetMode="External"/><Relationship Id="rId1" Type="http://schemas.openxmlformats.org/officeDocument/2006/relationships/externalLinkPath" Target="/BACKUP/Documents/Leandro/DEMONSTRATIVOS/DEMONSTRATIVO%20-%20Resumo%20Financeiro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T 2021"/>
      <sheetName val="OUT 2021"/>
      <sheetName val="NOV 2021"/>
      <sheetName val="DEZ 2021"/>
      <sheetName val="JAN 2022"/>
      <sheetName val="FEV 2022"/>
      <sheetName val="MAR 2022"/>
      <sheetName val="ABR 2022"/>
      <sheetName val="MAI 2022"/>
      <sheetName val="JUN 2022"/>
      <sheetName val="JUL 2022"/>
      <sheetName val="AGO 2022"/>
      <sheetName val="SET 2022"/>
      <sheetName val="OUT 2022"/>
      <sheetName val="NOV 2022"/>
      <sheetName val="DEZ 2022"/>
      <sheetName val="JAN 23"/>
      <sheetName val="FEV 23"/>
      <sheetName val="MAR 23"/>
      <sheetName val="ABR 23"/>
      <sheetName val="MAI 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9">
          <cell r="J49">
            <v>100599.28</v>
          </cell>
        </row>
      </sheetData>
      <sheetData sheetId="15"/>
      <sheetData sheetId="16">
        <row r="6">
          <cell r="I6">
            <v>14333623.4</v>
          </cell>
        </row>
        <row r="45">
          <cell r="J45">
            <v>3871044.5999999996</v>
          </cell>
        </row>
        <row r="62">
          <cell r="I62">
            <v>10309445.690000001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7541-2EF0-48FE-81AF-805D2ECD2F23}">
  <dimension ref="A1:I86"/>
  <sheetViews>
    <sheetView tabSelected="1" topLeftCell="A61" workbookViewId="0">
      <selection activeCell="A61" sqref="A1:A1048576"/>
    </sheetView>
  </sheetViews>
  <sheetFormatPr defaultRowHeight="15" x14ac:dyDescent="0.25"/>
  <cols>
    <col min="1" max="1" width="4.42578125" customWidth="1"/>
    <col min="2" max="2" width="8.42578125" customWidth="1"/>
    <col min="3" max="3" width="7.5703125" customWidth="1"/>
    <col min="4" max="4" width="4.28515625" customWidth="1"/>
    <col min="5" max="5" width="6.28515625" customWidth="1"/>
    <col min="6" max="6" width="22" customWidth="1"/>
    <col min="7" max="7" width="9.5703125" customWidth="1"/>
    <col min="8" max="8" width="18.7109375" customWidth="1"/>
    <col min="9" max="9" width="20.85546875" customWidth="1"/>
    <col min="10" max="10" width="2.140625" customWidth="1"/>
  </cols>
  <sheetData>
    <row r="1" spans="1:9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</row>
    <row r="2" spans="1:9" ht="16.5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</row>
    <row r="3" spans="1:9" ht="20.25" x14ac:dyDescent="0.3">
      <c r="A3" s="93" t="s">
        <v>70</v>
      </c>
      <c r="B3" s="93"/>
      <c r="C3" s="93"/>
      <c r="D3" s="93"/>
      <c r="E3" s="93"/>
      <c r="F3" s="93"/>
      <c r="G3" s="93"/>
      <c r="H3" s="93"/>
      <c r="I3" s="93"/>
    </row>
    <row r="4" spans="1:9" ht="16.5" x14ac:dyDescent="0.25">
      <c r="A4" s="93" t="s">
        <v>2</v>
      </c>
      <c r="B4" s="93"/>
      <c r="C4" s="93"/>
      <c r="D4" s="93"/>
      <c r="E4" s="93"/>
      <c r="F4" s="93"/>
      <c r="G4" s="93"/>
      <c r="H4" s="93"/>
      <c r="I4" s="93"/>
    </row>
    <row r="5" spans="1:9" ht="16.5" x14ac:dyDescent="0.25">
      <c r="A5" s="94" t="s">
        <v>3</v>
      </c>
      <c r="B5" s="94"/>
      <c r="C5" s="94"/>
      <c r="D5" s="94"/>
      <c r="E5" s="94"/>
      <c r="F5" s="94"/>
      <c r="G5" s="94"/>
      <c r="H5" s="95">
        <f>'[1]JAN 23'!I6</f>
        <v>14333623.4</v>
      </c>
      <c r="I5" s="95"/>
    </row>
    <row r="6" spans="1:9" ht="21" thickBot="1" x14ac:dyDescent="0.35">
      <c r="A6" s="89" t="s">
        <v>4</v>
      </c>
      <c r="B6" s="89"/>
      <c r="C6" s="89"/>
      <c r="D6" s="89"/>
      <c r="E6" s="89"/>
      <c r="F6" s="89"/>
      <c r="G6" s="89"/>
      <c r="H6" s="90">
        <f>I86</f>
        <v>14765937.890000001</v>
      </c>
      <c r="I6" s="90"/>
    </row>
    <row r="7" spans="1:9" x14ac:dyDescent="0.25">
      <c r="A7" s="72" t="s">
        <v>5</v>
      </c>
      <c r="B7" s="73"/>
      <c r="C7" s="73"/>
      <c r="D7" s="73"/>
      <c r="E7" s="73"/>
      <c r="F7" s="73"/>
      <c r="G7" s="73"/>
      <c r="H7" s="73"/>
      <c r="I7" s="1" t="s">
        <v>6</v>
      </c>
    </row>
    <row r="8" spans="1:9" x14ac:dyDescent="0.25">
      <c r="A8" s="70" t="s">
        <v>93</v>
      </c>
      <c r="B8" s="69"/>
      <c r="C8" s="69"/>
      <c r="D8" s="69"/>
      <c r="E8" s="69"/>
      <c r="F8" s="69"/>
      <c r="G8" s="69"/>
      <c r="H8" s="69"/>
      <c r="I8" s="2">
        <f>'[1]JAN 23'!J45</f>
        <v>3871044.5999999996</v>
      </c>
    </row>
    <row r="9" spans="1:9" x14ac:dyDescent="0.25">
      <c r="A9" s="59" t="s">
        <v>7</v>
      </c>
      <c r="B9" s="60"/>
      <c r="C9" s="60"/>
      <c r="D9" s="60"/>
      <c r="E9" s="60"/>
      <c r="F9" s="60"/>
      <c r="G9" s="61"/>
      <c r="H9" s="96">
        <v>377012.26</v>
      </c>
      <c r="I9" s="97">
        <v>552433.74</v>
      </c>
    </row>
    <row r="10" spans="1:9" x14ac:dyDescent="0.25">
      <c r="A10" s="70" t="s">
        <v>8</v>
      </c>
      <c r="B10" s="69"/>
      <c r="C10" s="69"/>
      <c r="D10" s="69"/>
      <c r="E10" s="69"/>
      <c r="F10" s="69"/>
      <c r="G10" s="69"/>
      <c r="H10" s="69"/>
      <c r="I10" s="2">
        <v>2780.16</v>
      </c>
    </row>
    <row r="11" spans="1:9" x14ac:dyDescent="0.25">
      <c r="A11" s="70" t="s">
        <v>9</v>
      </c>
      <c r="B11" s="69"/>
      <c r="C11" s="69"/>
      <c r="D11" s="69"/>
      <c r="E11" s="69"/>
      <c r="F11" s="69"/>
      <c r="G11" s="69"/>
      <c r="H11" s="69"/>
      <c r="I11" s="2">
        <v>3509.27</v>
      </c>
    </row>
    <row r="12" spans="1:9" x14ac:dyDescent="0.25">
      <c r="A12" s="70" t="s">
        <v>71</v>
      </c>
      <c r="B12" s="69"/>
      <c r="C12" s="69"/>
      <c r="D12" s="69"/>
      <c r="E12" s="69"/>
      <c r="F12" s="69"/>
      <c r="G12" s="69"/>
      <c r="H12" s="69"/>
      <c r="I12" s="2">
        <v>21809.32</v>
      </c>
    </row>
    <row r="13" spans="1:9" x14ac:dyDescent="0.25">
      <c r="A13" s="70" t="s">
        <v>10</v>
      </c>
      <c r="B13" s="69"/>
      <c r="C13" s="69"/>
      <c r="D13" s="69"/>
      <c r="E13" s="69"/>
      <c r="F13" s="69"/>
      <c r="G13" s="69"/>
      <c r="H13" s="69"/>
      <c r="I13" s="3">
        <f>I74</f>
        <v>47320.000000000007</v>
      </c>
    </row>
    <row r="14" spans="1:9" x14ac:dyDescent="0.25">
      <c r="A14" s="70" t="s">
        <v>11</v>
      </c>
      <c r="B14" s="69"/>
      <c r="C14" s="69"/>
      <c r="D14" s="69"/>
      <c r="E14" s="69"/>
      <c r="F14" s="69"/>
      <c r="G14" s="69"/>
      <c r="H14" s="69"/>
      <c r="I14" s="4">
        <v>654</v>
      </c>
    </row>
    <row r="15" spans="1:9" ht="15.75" thickBot="1" x14ac:dyDescent="0.3">
      <c r="A15" s="87" t="s">
        <v>72</v>
      </c>
      <c r="B15" s="88"/>
      <c r="C15" s="88"/>
      <c r="D15" s="88"/>
      <c r="E15" s="88"/>
      <c r="F15" s="88"/>
      <c r="G15" s="88"/>
      <c r="H15" s="88"/>
      <c r="I15" s="98">
        <v>282160.08</v>
      </c>
    </row>
    <row r="16" spans="1:9" ht="6" customHeight="1" thickBot="1" x14ac:dyDescent="0.3">
      <c r="A16" s="5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72" t="s">
        <v>12</v>
      </c>
      <c r="B17" s="73"/>
      <c r="C17" s="73"/>
      <c r="D17" s="73"/>
      <c r="E17" s="73"/>
      <c r="F17" s="73"/>
      <c r="G17" s="73"/>
      <c r="H17" s="73"/>
      <c r="I17" s="74"/>
    </row>
    <row r="18" spans="1:9" x14ac:dyDescent="0.25">
      <c r="A18" s="84" t="s">
        <v>13</v>
      </c>
      <c r="B18" s="85"/>
      <c r="C18" s="85"/>
      <c r="D18" s="85"/>
      <c r="E18" s="85"/>
      <c r="F18" s="85" t="s">
        <v>14</v>
      </c>
      <c r="G18" s="85"/>
      <c r="H18" s="85"/>
      <c r="I18" s="7" t="s">
        <v>6</v>
      </c>
    </row>
    <row r="19" spans="1:9" x14ac:dyDescent="0.25">
      <c r="A19" s="79" t="s">
        <v>15</v>
      </c>
      <c r="B19" s="45"/>
      <c r="C19" s="45"/>
      <c r="D19" s="45"/>
      <c r="E19" s="45"/>
      <c r="F19" s="86">
        <v>44957</v>
      </c>
      <c r="G19" s="86"/>
      <c r="H19" s="86"/>
      <c r="I19" s="9">
        <f>'[1]NOV 2022'!J49</f>
        <v>100599.28</v>
      </c>
    </row>
    <row r="20" spans="1:9" x14ac:dyDescent="0.25">
      <c r="A20" s="70" t="s">
        <v>16</v>
      </c>
      <c r="B20" s="69"/>
      <c r="C20" s="69"/>
      <c r="D20" s="69"/>
      <c r="E20" s="69"/>
      <c r="F20" s="69" t="s">
        <v>17</v>
      </c>
      <c r="G20" s="69"/>
      <c r="H20" s="69"/>
      <c r="I20" s="10">
        <f>I77</f>
        <v>1214.76</v>
      </c>
    </row>
    <row r="21" spans="1:9" x14ac:dyDescent="0.25">
      <c r="A21" s="70" t="s">
        <v>73</v>
      </c>
      <c r="B21" s="69"/>
      <c r="C21" s="69"/>
      <c r="D21" s="69"/>
      <c r="E21" s="69"/>
      <c r="F21" s="69" t="s">
        <v>74</v>
      </c>
      <c r="G21" s="69"/>
      <c r="H21" s="69"/>
      <c r="I21" s="11">
        <v>2585.1799999999998</v>
      </c>
    </row>
    <row r="22" spans="1:9" x14ac:dyDescent="0.25">
      <c r="A22" s="70" t="s">
        <v>18</v>
      </c>
      <c r="B22" s="69"/>
      <c r="C22" s="69"/>
      <c r="D22" s="69"/>
      <c r="E22" s="69"/>
      <c r="F22" s="69" t="s">
        <v>19</v>
      </c>
      <c r="G22" s="69"/>
      <c r="H22" s="69"/>
      <c r="I22" s="11">
        <v>250</v>
      </c>
    </row>
    <row r="23" spans="1:9" x14ac:dyDescent="0.25">
      <c r="A23" s="70" t="s">
        <v>20</v>
      </c>
      <c r="B23" s="69"/>
      <c r="C23" s="69"/>
      <c r="D23" s="69"/>
      <c r="E23" s="69"/>
      <c r="F23" s="69" t="s">
        <v>21</v>
      </c>
      <c r="G23" s="69"/>
      <c r="H23" s="69"/>
      <c r="I23" s="11">
        <v>150</v>
      </c>
    </row>
    <row r="24" spans="1:9" x14ac:dyDescent="0.25">
      <c r="A24" s="70" t="s">
        <v>75</v>
      </c>
      <c r="B24" s="69"/>
      <c r="C24" s="69"/>
      <c r="D24" s="69"/>
      <c r="E24" s="69"/>
      <c r="F24" s="69" t="s">
        <v>76</v>
      </c>
      <c r="G24" s="69"/>
      <c r="H24" s="69"/>
      <c r="I24" s="11">
        <v>350</v>
      </c>
    </row>
    <row r="25" spans="1:9" x14ac:dyDescent="0.25">
      <c r="A25" s="70" t="s">
        <v>77</v>
      </c>
      <c r="B25" s="69"/>
      <c r="C25" s="69"/>
      <c r="D25" s="69"/>
      <c r="E25" s="69"/>
      <c r="F25" s="83" t="s">
        <v>78</v>
      </c>
      <c r="G25" s="83"/>
      <c r="H25" s="83"/>
      <c r="I25" s="11">
        <v>2674</v>
      </c>
    </row>
    <row r="26" spans="1:9" x14ac:dyDescent="0.25">
      <c r="A26" s="59" t="s">
        <v>79</v>
      </c>
      <c r="B26" s="60"/>
      <c r="C26" s="60"/>
      <c r="D26" s="60"/>
      <c r="E26" s="61"/>
      <c r="F26" s="71" t="s">
        <v>80</v>
      </c>
      <c r="G26" s="60"/>
      <c r="H26" s="61"/>
      <c r="I26" s="11">
        <v>149</v>
      </c>
    </row>
    <row r="27" spans="1:9" x14ac:dyDescent="0.25">
      <c r="A27" s="59" t="s">
        <v>81</v>
      </c>
      <c r="B27" s="60"/>
      <c r="C27" s="60"/>
      <c r="D27" s="60"/>
      <c r="E27" s="61"/>
      <c r="F27" s="71" t="s">
        <v>82</v>
      </c>
      <c r="G27" s="60"/>
      <c r="H27" s="61"/>
      <c r="I27" s="11">
        <v>100</v>
      </c>
    </row>
    <row r="28" spans="1:9" x14ac:dyDescent="0.25">
      <c r="A28" s="59" t="s">
        <v>83</v>
      </c>
      <c r="B28" s="60"/>
      <c r="C28" s="60"/>
      <c r="D28" s="60"/>
      <c r="E28" s="61"/>
      <c r="F28" s="71" t="s">
        <v>84</v>
      </c>
      <c r="G28" s="60"/>
      <c r="H28" s="61"/>
      <c r="I28" s="11">
        <v>220</v>
      </c>
    </row>
    <row r="29" spans="1:9" x14ac:dyDescent="0.25">
      <c r="A29" s="70" t="s">
        <v>83</v>
      </c>
      <c r="B29" s="69"/>
      <c r="C29" s="69"/>
      <c r="D29" s="69"/>
      <c r="E29" s="69"/>
      <c r="F29" s="71" t="s">
        <v>85</v>
      </c>
      <c r="G29" s="60"/>
      <c r="H29" s="61"/>
      <c r="I29" s="11">
        <v>220</v>
      </c>
    </row>
    <row r="30" spans="1:9" x14ac:dyDescent="0.25">
      <c r="A30" s="59" t="s">
        <v>86</v>
      </c>
      <c r="B30" s="60"/>
      <c r="C30" s="60"/>
      <c r="D30" s="60"/>
      <c r="E30" s="61"/>
      <c r="F30" s="71" t="s">
        <v>87</v>
      </c>
      <c r="G30" s="60"/>
      <c r="H30" s="61"/>
      <c r="I30" s="11">
        <v>47.38</v>
      </c>
    </row>
    <row r="31" spans="1:9" x14ac:dyDescent="0.25">
      <c r="A31" s="59" t="s">
        <v>88</v>
      </c>
      <c r="B31" s="60"/>
      <c r="C31" s="60"/>
      <c r="D31" s="60"/>
      <c r="E31" s="61"/>
      <c r="F31" s="71" t="s">
        <v>87</v>
      </c>
      <c r="G31" s="60"/>
      <c r="H31" s="61"/>
      <c r="I31" s="11">
        <v>47.38</v>
      </c>
    </row>
    <row r="32" spans="1:9" x14ac:dyDescent="0.25">
      <c r="A32" s="59" t="s">
        <v>89</v>
      </c>
      <c r="B32" s="60"/>
      <c r="C32" s="60"/>
      <c r="D32" s="60"/>
      <c r="E32" s="61"/>
      <c r="F32" s="71" t="s">
        <v>87</v>
      </c>
      <c r="G32" s="60"/>
      <c r="H32" s="61"/>
      <c r="I32" s="11">
        <v>47.38</v>
      </c>
    </row>
    <row r="33" spans="1:9" x14ac:dyDescent="0.25">
      <c r="A33" s="59" t="s">
        <v>90</v>
      </c>
      <c r="B33" s="60"/>
      <c r="C33" s="60"/>
      <c r="D33" s="60"/>
      <c r="E33" s="61"/>
      <c r="F33" s="71" t="s">
        <v>91</v>
      </c>
      <c r="G33" s="60"/>
      <c r="H33" s="61"/>
      <c r="I33" s="11">
        <v>1650</v>
      </c>
    </row>
    <row r="34" spans="1:9" x14ac:dyDescent="0.25">
      <c r="A34" s="59" t="s">
        <v>24</v>
      </c>
      <c r="B34" s="60"/>
      <c r="C34" s="60"/>
      <c r="D34" s="60"/>
      <c r="E34" s="61"/>
      <c r="F34" s="71" t="s">
        <v>91</v>
      </c>
      <c r="G34" s="60"/>
      <c r="H34" s="61"/>
      <c r="I34" s="11">
        <v>1650</v>
      </c>
    </row>
    <row r="35" spans="1:9" x14ac:dyDescent="0.25">
      <c r="A35" s="59" t="s">
        <v>88</v>
      </c>
      <c r="B35" s="60"/>
      <c r="C35" s="60"/>
      <c r="D35" s="60"/>
      <c r="E35" s="61"/>
      <c r="F35" s="71" t="s">
        <v>91</v>
      </c>
      <c r="G35" s="60"/>
      <c r="H35" s="61"/>
      <c r="I35" s="11">
        <v>1650</v>
      </c>
    </row>
    <row r="36" spans="1:9" x14ac:dyDescent="0.25">
      <c r="A36" s="59" t="s">
        <v>22</v>
      </c>
      <c r="B36" s="60"/>
      <c r="C36" s="60"/>
      <c r="D36" s="60"/>
      <c r="E36" s="61"/>
      <c r="F36" s="69" t="s">
        <v>25</v>
      </c>
      <c r="G36" s="69"/>
      <c r="H36" s="69"/>
      <c r="I36" s="11">
        <v>1302</v>
      </c>
    </row>
    <row r="37" spans="1:9" x14ac:dyDescent="0.25">
      <c r="A37" s="70" t="s">
        <v>26</v>
      </c>
      <c r="B37" s="69"/>
      <c r="C37" s="69"/>
      <c r="D37" s="69"/>
      <c r="E37" s="69"/>
      <c r="F37" s="69" t="s">
        <v>25</v>
      </c>
      <c r="G37" s="69"/>
      <c r="H37" s="69"/>
      <c r="I37" s="11">
        <v>1302</v>
      </c>
    </row>
    <row r="38" spans="1:9" x14ac:dyDescent="0.25">
      <c r="A38" s="70" t="s">
        <v>27</v>
      </c>
      <c r="B38" s="69"/>
      <c r="C38" s="69"/>
      <c r="D38" s="69"/>
      <c r="E38" s="69"/>
      <c r="F38" s="69" t="s">
        <v>25</v>
      </c>
      <c r="G38" s="69"/>
      <c r="H38" s="69"/>
      <c r="I38" s="11">
        <v>1302</v>
      </c>
    </row>
    <row r="39" spans="1:9" x14ac:dyDescent="0.25">
      <c r="A39" s="70" t="s">
        <v>28</v>
      </c>
      <c r="B39" s="69"/>
      <c r="C39" s="69"/>
      <c r="D39" s="69"/>
      <c r="E39" s="69"/>
      <c r="F39" s="71" t="s">
        <v>29</v>
      </c>
      <c r="G39" s="60"/>
      <c r="H39" s="61"/>
      <c r="I39" s="11">
        <v>1302</v>
      </c>
    </row>
    <row r="40" spans="1:9" x14ac:dyDescent="0.25">
      <c r="A40" s="70" t="s">
        <v>22</v>
      </c>
      <c r="B40" s="69"/>
      <c r="C40" s="69"/>
      <c r="D40" s="69"/>
      <c r="E40" s="69"/>
      <c r="F40" s="71" t="s">
        <v>30</v>
      </c>
      <c r="G40" s="60"/>
      <c r="H40" s="61"/>
      <c r="I40" s="11">
        <v>1018.84</v>
      </c>
    </row>
    <row r="41" spans="1:9" x14ac:dyDescent="0.25">
      <c r="A41" s="70" t="s">
        <v>23</v>
      </c>
      <c r="B41" s="69"/>
      <c r="C41" s="69"/>
      <c r="D41" s="69"/>
      <c r="E41" s="69"/>
      <c r="F41" s="71" t="s">
        <v>30</v>
      </c>
      <c r="G41" s="60"/>
      <c r="H41" s="61"/>
      <c r="I41" s="11">
        <v>3473.52</v>
      </c>
    </row>
    <row r="42" spans="1:9" x14ac:dyDescent="0.25">
      <c r="A42" s="70" t="s">
        <v>31</v>
      </c>
      <c r="B42" s="69"/>
      <c r="C42" s="69"/>
      <c r="D42" s="69"/>
      <c r="E42" s="69"/>
      <c r="F42" s="69" t="s">
        <v>32</v>
      </c>
      <c r="G42" s="69"/>
      <c r="H42" s="69"/>
      <c r="I42" s="12">
        <v>115.96</v>
      </c>
    </row>
    <row r="43" spans="1:9" ht="15.75" thickBot="1" x14ac:dyDescent="0.3">
      <c r="A43" s="62" t="s">
        <v>33</v>
      </c>
      <c r="B43" s="63"/>
      <c r="C43" s="63"/>
      <c r="D43" s="63"/>
      <c r="E43" s="63"/>
      <c r="F43" s="63"/>
      <c r="G43" s="63"/>
      <c r="H43" s="64"/>
      <c r="I43" s="13">
        <f>SUM(I21:I42)</f>
        <v>21606.639999999999</v>
      </c>
    </row>
    <row r="44" spans="1:9" ht="5.25" customHeight="1" thickBot="1" x14ac:dyDescent="0.3">
      <c r="A44" s="5"/>
      <c r="B44" s="6"/>
      <c r="C44" s="6"/>
      <c r="D44" s="6"/>
      <c r="E44" s="6"/>
      <c r="F44" s="6"/>
      <c r="G44" s="6"/>
      <c r="H44" s="6"/>
      <c r="I44" s="6"/>
    </row>
    <row r="45" spans="1:9" x14ac:dyDescent="0.25">
      <c r="A45" s="72" t="s">
        <v>94</v>
      </c>
      <c r="B45" s="73"/>
      <c r="C45" s="73"/>
      <c r="D45" s="73"/>
      <c r="E45" s="73"/>
      <c r="F45" s="73" t="s">
        <v>34</v>
      </c>
      <c r="G45" s="73"/>
      <c r="H45" s="74"/>
      <c r="I45" s="14">
        <f>'[1]JAN 23'!I62</f>
        <v>10309445.690000001</v>
      </c>
    </row>
    <row r="46" spans="1:9" x14ac:dyDescent="0.25">
      <c r="A46" s="79" t="s">
        <v>35</v>
      </c>
      <c r="B46" s="45"/>
      <c r="C46" s="45"/>
      <c r="D46" s="45"/>
      <c r="E46" s="45"/>
      <c r="F46" s="45" t="s">
        <v>36</v>
      </c>
      <c r="G46" s="45"/>
      <c r="H46" s="80"/>
      <c r="I46" s="15">
        <f>I70</f>
        <v>105067.34999999999</v>
      </c>
    </row>
    <row r="47" spans="1:9" ht="15.75" thickBot="1" x14ac:dyDescent="0.3">
      <c r="A47" s="81" t="s">
        <v>37</v>
      </c>
      <c r="B47" s="50"/>
      <c r="C47" s="50"/>
      <c r="D47" s="50"/>
      <c r="E47" s="50"/>
      <c r="F47" s="50" t="s">
        <v>38</v>
      </c>
      <c r="G47" s="50"/>
      <c r="H47" s="82"/>
      <c r="I47" s="17"/>
    </row>
    <row r="48" spans="1:9" ht="3.75" customHeight="1" thickBot="1" x14ac:dyDescent="0.3">
      <c r="A48" s="5"/>
      <c r="B48" s="6"/>
      <c r="C48" s="6"/>
      <c r="D48" s="6"/>
      <c r="E48" s="6"/>
      <c r="F48" s="6"/>
      <c r="G48" s="6"/>
      <c r="H48" s="6"/>
      <c r="I48" s="6"/>
    </row>
    <row r="49" spans="1:9" x14ac:dyDescent="0.25">
      <c r="A49" s="76" t="s">
        <v>39</v>
      </c>
      <c r="B49" s="77"/>
      <c r="C49" s="77"/>
      <c r="D49" s="77"/>
      <c r="E49" s="77"/>
      <c r="F49" s="77"/>
      <c r="G49" s="77"/>
      <c r="H49" s="78"/>
      <c r="I49" s="1" t="s">
        <v>6</v>
      </c>
    </row>
    <row r="50" spans="1:9" x14ac:dyDescent="0.25">
      <c r="A50" s="59" t="s">
        <v>40</v>
      </c>
      <c r="B50" s="60"/>
      <c r="C50" s="60"/>
      <c r="D50" s="60"/>
      <c r="E50" s="60"/>
      <c r="F50" s="60"/>
      <c r="G50" s="60"/>
      <c r="H50" s="61"/>
      <c r="I50" s="9">
        <f>H77</f>
        <v>129266.91</v>
      </c>
    </row>
    <row r="51" spans="1:9" x14ac:dyDescent="0.25">
      <c r="A51" s="59" t="s">
        <v>41</v>
      </c>
      <c r="B51" s="60"/>
      <c r="C51" s="60"/>
      <c r="D51" s="60"/>
      <c r="E51" s="60"/>
      <c r="F51" s="60"/>
      <c r="G51" s="60"/>
      <c r="H51" s="61"/>
      <c r="I51" s="9">
        <f>H70</f>
        <v>10414513.040000001</v>
      </c>
    </row>
    <row r="52" spans="1:9" x14ac:dyDescent="0.25">
      <c r="A52" s="59" t="s">
        <v>42</v>
      </c>
      <c r="B52" s="60"/>
      <c r="C52" s="60"/>
      <c r="D52" s="60"/>
      <c r="E52" s="60"/>
      <c r="F52" s="60"/>
      <c r="G52" s="60"/>
      <c r="H52" s="61"/>
      <c r="I52" s="9">
        <f>H74</f>
        <v>4222157.9399999995</v>
      </c>
    </row>
    <row r="53" spans="1:9" x14ac:dyDescent="0.25">
      <c r="A53" s="59" t="s">
        <v>43</v>
      </c>
      <c r="B53" s="60"/>
      <c r="C53" s="60"/>
      <c r="D53" s="60"/>
      <c r="E53" s="60"/>
      <c r="F53" s="60"/>
      <c r="G53" s="60"/>
      <c r="H53" s="61"/>
      <c r="I53" s="9">
        <f>I83</f>
        <v>0</v>
      </c>
    </row>
    <row r="54" spans="1:9" x14ac:dyDescent="0.25">
      <c r="A54" s="59" t="s">
        <v>44</v>
      </c>
      <c r="B54" s="60"/>
      <c r="C54" s="60"/>
      <c r="D54" s="60"/>
      <c r="E54" s="60"/>
      <c r="F54" s="60"/>
      <c r="G54" s="60"/>
      <c r="H54" s="61"/>
      <c r="I54" s="9">
        <v>0</v>
      </c>
    </row>
    <row r="55" spans="1:9" ht="15.75" thickBot="1" x14ac:dyDescent="0.3">
      <c r="A55" s="62" t="s">
        <v>45</v>
      </c>
      <c r="B55" s="63"/>
      <c r="C55" s="63"/>
      <c r="D55" s="63"/>
      <c r="E55" s="63"/>
      <c r="F55" s="63"/>
      <c r="G55" s="63"/>
      <c r="H55" s="64"/>
      <c r="I55" s="18">
        <f>SUM(I50:I54)</f>
        <v>14765937.890000001</v>
      </c>
    </row>
    <row r="56" spans="1:9" ht="15.75" thickBot="1" x14ac:dyDescent="0.3">
      <c r="A56" s="5"/>
      <c r="B56" s="5"/>
      <c r="C56" s="5"/>
      <c r="D56" s="5"/>
      <c r="E56" s="5"/>
      <c r="F56" s="5"/>
      <c r="G56" s="5"/>
      <c r="H56" s="5"/>
      <c r="I56" s="5"/>
    </row>
    <row r="57" spans="1:9" ht="16.5" thickBot="1" x14ac:dyDescent="0.3">
      <c r="A57" s="65" t="s">
        <v>46</v>
      </c>
      <c r="B57" s="65"/>
      <c r="C57" s="65"/>
      <c r="D57" s="65"/>
      <c r="E57" s="65"/>
      <c r="F57" s="65"/>
      <c r="G57" s="65"/>
      <c r="H57" s="65"/>
      <c r="I57" s="19">
        <f>I70+I74+I77</f>
        <v>153602.11000000002</v>
      </c>
    </row>
    <row r="58" spans="1:9" x14ac:dyDescent="0.25">
      <c r="A58" s="5"/>
      <c r="B58" s="20"/>
      <c r="C58" s="20"/>
      <c r="D58" s="20"/>
      <c r="E58" s="20"/>
      <c r="F58" s="20"/>
      <c r="G58" s="20"/>
      <c r="H58" s="20"/>
      <c r="I58" s="20"/>
    </row>
    <row r="59" spans="1:9" ht="18" x14ac:dyDescent="0.25">
      <c r="A59" s="66" t="s">
        <v>92</v>
      </c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22"/>
      <c r="B60" s="22"/>
      <c r="C60" s="22"/>
      <c r="D60" s="22"/>
      <c r="E60" s="22"/>
      <c r="F60" s="22"/>
      <c r="G60" s="22"/>
      <c r="H60" s="22"/>
      <c r="I60" s="22"/>
    </row>
    <row r="61" spans="1:9" ht="15.75" thickBot="1" x14ac:dyDescent="0.3">
      <c r="A61" s="6"/>
      <c r="B61" s="21"/>
      <c r="C61" s="21"/>
      <c r="D61" s="6"/>
      <c r="E61" s="6"/>
      <c r="F61" s="6"/>
      <c r="G61" s="6"/>
      <c r="H61" s="35" t="s">
        <v>47</v>
      </c>
      <c r="I61" s="35" t="s">
        <v>48</v>
      </c>
    </row>
    <row r="62" spans="1:9" x14ac:dyDescent="0.25">
      <c r="A62" s="23">
        <v>1</v>
      </c>
      <c r="B62" s="54" t="s">
        <v>49</v>
      </c>
      <c r="C62" s="54"/>
      <c r="D62" s="54"/>
      <c r="E62" s="67" t="s">
        <v>50</v>
      </c>
      <c r="F62" s="68"/>
      <c r="G62" s="68"/>
      <c r="H62" s="24">
        <v>905810.98</v>
      </c>
      <c r="I62" s="36">
        <v>11247.64</v>
      </c>
    </row>
    <row r="63" spans="1:9" x14ac:dyDescent="0.25">
      <c r="A63" s="8">
        <v>2</v>
      </c>
      <c r="B63" s="56" t="s">
        <v>49</v>
      </c>
      <c r="C63" s="56"/>
      <c r="D63" s="56"/>
      <c r="E63" s="46" t="s">
        <v>51</v>
      </c>
      <c r="F63" s="47"/>
      <c r="G63" s="47"/>
      <c r="H63" s="25">
        <v>773812.35</v>
      </c>
      <c r="I63" s="37">
        <v>10613.63</v>
      </c>
    </row>
    <row r="64" spans="1:9" x14ac:dyDescent="0.25">
      <c r="A64" s="8">
        <v>3</v>
      </c>
      <c r="B64" s="56" t="s">
        <v>49</v>
      </c>
      <c r="C64" s="56"/>
      <c r="D64" s="56"/>
      <c r="E64" s="46" t="s">
        <v>52</v>
      </c>
      <c r="F64" s="47"/>
      <c r="G64" s="47"/>
      <c r="H64" s="25">
        <v>1912326.48</v>
      </c>
      <c r="I64" s="37">
        <v>15165.66</v>
      </c>
    </row>
    <row r="65" spans="1:9" x14ac:dyDescent="0.25">
      <c r="A65" s="8">
        <v>4</v>
      </c>
      <c r="B65" s="56" t="s">
        <v>49</v>
      </c>
      <c r="C65" s="56"/>
      <c r="D65" s="56"/>
      <c r="E65" s="46" t="s">
        <v>53</v>
      </c>
      <c r="F65" s="47"/>
      <c r="G65" s="47"/>
      <c r="H65" s="25">
        <v>1267943.51</v>
      </c>
      <c r="I65" s="37">
        <v>12135.93</v>
      </c>
    </row>
    <row r="66" spans="1:9" x14ac:dyDescent="0.25">
      <c r="A66" s="8">
        <v>5</v>
      </c>
      <c r="B66" s="56" t="s">
        <v>49</v>
      </c>
      <c r="C66" s="56"/>
      <c r="D66" s="56"/>
      <c r="E66" s="46" t="s">
        <v>54</v>
      </c>
      <c r="F66" s="47"/>
      <c r="G66" s="47"/>
      <c r="H66" s="25">
        <v>665236.23</v>
      </c>
      <c r="I66" s="38">
        <v>-933.72</v>
      </c>
    </row>
    <row r="67" spans="1:9" x14ac:dyDescent="0.25">
      <c r="A67" s="8">
        <v>6</v>
      </c>
      <c r="B67" s="56" t="s">
        <v>49</v>
      </c>
      <c r="C67" s="56"/>
      <c r="D67" s="56"/>
      <c r="E67" s="46" t="s">
        <v>55</v>
      </c>
      <c r="F67" s="47"/>
      <c r="G67" s="47"/>
      <c r="H67" s="25">
        <v>907301.42</v>
      </c>
      <c r="I67" s="37">
        <v>10182.299999999999</v>
      </c>
    </row>
    <row r="68" spans="1:9" x14ac:dyDescent="0.25">
      <c r="A68" s="8">
        <v>7</v>
      </c>
      <c r="B68" s="56" t="s">
        <v>49</v>
      </c>
      <c r="C68" s="56"/>
      <c r="D68" s="56"/>
      <c r="E68" s="46" t="s">
        <v>56</v>
      </c>
      <c r="F68" s="47"/>
      <c r="G68" s="47"/>
      <c r="H68" s="39">
        <v>1634890.95</v>
      </c>
      <c r="I68" s="37">
        <v>24222</v>
      </c>
    </row>
    <row r="69" spans="1:9" x14ac:dyDescent="0.25">
      <c r="A69" s="8">
        <v>8</v>
      </c>
      <c r="B69" s="56" t="s">
        <v>49</v>
      </c>
      <c r="C69" s="56"/>
      <c r="D69" s="56"/>
      <c r="E69" s="46" t="s">
        <v>57</v>
      </c>
      <c r="F69" s="47"/>
      <c r="G69" s="47"/>
      <c r="H69" s="25">
        <v>2347191.12</v>
      </c>
      <c r="I69" s="37">
        <v>22433.91</v>
      </c>
    </row>
    <row r="70" spans="1:9" x14ac:dyDescent="0.25">
      <c r="A70" s="57" t="s">
        <v>33</v>
      </c>
      <c r="B70" s="58"/>
      <c r="C70" s="58"/>
      <c r="D70" s="58"/>
      <c r="E70" s="58"/>
      <c r="F70" s="58"/>
      <c r="G70" s="58"/>
      <c r="H70" s="26">
        <f>H62+H63+H64+H65+H66+H67+H68+H69</f>
        <v>10414513.040000001</v>
      </c>
      <c r="I70" s="27">
        <f>SUM(I62:I69)</f>
        <v>105067.34999999999</v>
      </c>
    </row>
    <row r="71" spans="1:9" x14ac:dyDescent="0.25">
      <c r="A71" s="8">
        <v>9</v>
      </c>
      <c r="B71" s="45" t="s">
        <v>58</v>
      </c>
      <c r="C71" s="45"/>
      <c r="D71" s="45"/>
      <c r="E71" s="46" t="s">
        <v>59</v>
      </c>
      <c r="F71" s="47"/>
      <c r="G71" s="47"/>
      <c r="H71" s="25">
        <v>1630048.97</v>
      </c>
      <c r="I71" s="37">
        <v>20399.740000000002</v>
      </c>
    </row>
    <row r="72" spans="1:9" x14ac:dyDescent="0.25">
      <c r="A72" s="8">
        <v>10</v>
      </c>
      <c r="B72" s="45" t="s">
        <v>58</v>
      </c>
      <c r="C72" s="45"/>
      <c r="D72" s="45"/>
      <c r="E72" s="46" t="s">
        <v>60</v>
      </c>
      <c r="F72" s="47"/>
      <c r="G72" s="47"/>
      <c r="H72" s="25">
        <v>1586953.45</v>
      </c>
      <c r="I72" s="37">
        <v>13283.64</v>
      </c>
    </row>
    <row r="73" spans="1:9" x14ac:dyDescent="0.25">
      <c r="A73" s="8">
        <v>11</v>
      </c>
      <c r="B73" s="45" t="s">
        <v>58</v>
      </c>
      <c r="C73" s="45"/>
      <c r="D73" s="45"/>
      <c r="E73" s="46" t="s">
        <v>61</v>
      </c>
      <c r="F73" s="47"/>
      <c r="G73" s="47"/>
      <c r="H73" s="25">
        <v>1005155.52</v>
      </c>
      <c r="I73" s="37">
        <v>13636.62</v>
      </c>
    </row>
    <row r="74" spans="1:9" x14ac:dyDescent="0.25">
      <c r="A74" s="57" t="s">
        <v>33</v>
      </c>
      <c r="B74" s="58"/>
      <c r="C74" s="58"/>
      <c r="D74" s="58"/>
      <c r="E74" s="58"/>
      <c r="F74" s="58"/>
      <c r="G74" s="75"/>
      <c r="H74" s="28">
        <f>H71+H72+H73</f>
        <v>4222157.9399999995</v>
      </c>
      <c r="I74" s="27">
        <f>SUM(I71:I73)</f>
        <v>47320.000000000007</v>
      </c>
    </row>
    <row r="75" spans="1:9" x14ac:dyDescent="0.25">
      <c r="A75" s="8">
        <v>12</v>
      </c>
      <c r="B75" s="45" t="s">
        <v>62</v>
      </c>
      <c r="C75" s="45"/>
      <c r="D75" s="45"/>
      <c r="E75" s="46" t="s">
        <v>63</v>
      </c>
      <c r="F75" s="47"/>
      <c r="G75" s="47"/>
      <c r="H75" s="25">
        <v>11636.99</v>
      </c>
      <c r="I75" s="37">
        <v>98.52</v>
      </c>
    </row>
    <row r="76" spans="1:9" x14ac:dyDescent="0.25">
      <c r="A76" s="8">
        <v>13</v>
      </c>
      <c r="B76" s="45" t="s">
        <v>62</v>
      </c>
      <c r="C76" s="45"/>
      <c r="D76" s="45"/>
      <c r="E76" s="46" t="s">
        <v>64</v>
      </c>
      <c r="F76" s="47"/>
      <c r="G76" s="47"/>
      <c r="H76" s="25">
        <v>117629.92</v>
      </c>
      <c r="I76" s="37">
        <v>1116.24</v>
      </c>
    </row>
    <row r="77" spans="1:9" ht="15.75" thickBot="1" x14ac:dyDescent="0.3">
      <c r="A77" s="51" t="s">
        <v>33</v>
      </c>
      <c r="B77" s="52"/>
      <c r="C77" s="52"/>
      <c r="D77" s="52"/>
      <c r="E77" s="52"/>
      <c r="F77" s="52"/>
      <c r="G77" s="52"/>
      <c r="H77" s="29">
        <f>H75+H76</f>
        <v>129266.91</v>
      </c>
      <c r="I77" s="30">
        <f>SUM(I75:I76)</f>
        <v>1214.76</v>
      </c>
    </row>
    <row r="78" spans="1:9" ht="15.75" thickBot="1" x14ac:dyDescent="0.3">
      <c r="A78" s="53" t="s">
        <v>65</v>
      </c>
      <c r="B78" s="53"/>
      <c r="C78" s="53"/>
      <c r="D78" s="53"/>
      <c r="E78" s="53"/>
      <c r="F78" s="53"/>
      <c r="G78" s="53"/>
      <c r="H78" s="53"/>
      <c r="I78" s="53"/>
    </row>
    <row r="79" spans="1:9" x14ac:dyDescent="0.25">
      <c r="A79" s="23">
        <v>1</v>
      </c>
      <c r="B79" s="54" t="s">
        <v>49</v>
      </c>
      <c r="C79" s="54"/>
      <c r="D79" s="54"/>
      <c r="E79" s="55" t="s">
        <v>66</v>
      </c>
      <c r="F79" s="55"/>
      <c r="G79" s="55"/>
      <c r="H79" s="55"/>
      <c r="I79" s="31">
        <v>0</v>
      </c>
    </row>
    <row r="80" spans="1:9" x14ac:dyDescent="0.25">
      <c r="A80" s="8">
        <v>2</v>
      </c>
      <c r="B80" s="45" t="s">
        <v>58</v>
      </c>
      <c r="C80" s="45"/>
      <c r="D80" s="45"/>
      <c r="E80" s="45" t="s">
        <v>66</v>
      </c>
      <c r="F80" s="45"/>
      <c r="G80" s="45"/>
      <c r="H80" s="45"/>
      <c r="I80" s="32">
        <v>0</v>
      </c>
    </row>
    <row r="81" spans="1:9" x14ac:dyDescent="0.25">
      <c r="A81" s="8">
        <v>3</v>
      </c>
      <c r="B81" s="45" t="s">
        <v>62</v>
      </c>
      <c r="C81" s="45"/>
      <c r="D81" s="45"/>
      <c r="E81" s="45" t="s">
        <v>66</v>
      </c>
      <c r="F81" s="45"/>
      <c r="G81" s="45"/>
      <c r="H81" s="45"/>
      <c r="I81" s="32">
        <v>0</v>
      </c>
    </row>
    <row r="82" spans="1:9" x14ac:dyDescent="0.25">
      <c r="A82" s="33">
        <v>4</v>
      </c>
      <c r="B82" s="46" t="s">
        <v>67</v>
      </c>
      <c r="C82" s="47"/>
      <c r="D82" s="48"/>
      <c r="E82" s="45" t="s">
        <v>66</v>
      </c>
      <c r="F82" s="45"/>
      <c r="G82" s="45"/>
      <c r="H82" s="45"/>
      <c r="I82" s="32">
        <v>0</v>
      </c>
    </row>
    <row r="83" spans="1:9" ht="15.75" thickBot="1" x14ac:dyDescent="0.3">
      <c r="A83" s="16">
        <v>5</v>
      </c>
      <c r="B83" s="49" t="s">
        <v>68</v>
      </c>
      <c r="C83" s="49"/>
      <c r="D83" s="49"/>
      <c r="E83" s="50" t="s">
        <v>66</v>
      </c>
      <c r="F83" s="50"/>
      <c r="G83" s="50"/>
      <c r="H83" s="50"/>
      <c r="I83" s="34">
        <v>0</v>
      </c>
    </row>
    <row r="84" spans="1:9" ht="15.75" thickBot="1" x14ac:dyDescent="0.3">
      <c r="A84" s="6"/>
      <c r="B84" s="6"/>
      <c r="C84" s="6"/>
      <c r="D84" s="6"/>
      <c r="E84" s="6"/>
      <c r="F84" s="6"/>
      <c r="G84" s="6"/>
      <c r="H84" s="6"/>
      <c r="I84" s="6"/>
    </row>
    <row r="85" spans="1:9" ht="15.75" x14ac:dyDescent="0.25">
      <c r="A85" s="40" t="s">
        <v>69</v>
      </c>
      <c r="B85" s="41"/>
      <c r="C85" s="41"/>
      <c r="D85" s="41"/>
      <c r="E85" s="41"/>
      <c r="F85" s="41"/>
      <c r="G85" s="41"/>
      <c r="H85" s="41"/>
      <c r="I85" s="42"/>
    </row>
    <row r="86" spans="1:9" ht="16.5" thickBot="1" x14ac:dyDescent="0.3">
      <c r="A86" s="43" t="s">
        <v>33</v>
      </c>
      <c r="B86" s="44"/>
      <c r="C86" s="44"/>
      <c r="D86" s="44"/>
      <c r="E86" s="44"/>
      <c r="F86" s="44"/>
      <c r="G86" s="44"/>
      <c r="H86" s="44"/>
      <c r="I86" s="99">
        <f>H70+H74+H77</f>
        <v>14765937.890000001</v>
      </c>
    </row>
  </sheetData>
  <mergeCells count="126">
    <mergeCell ref="A1:I1"/>
    <mergeCell ref="A2:I2"/>
    <mergeCell ref="A3:I3"/>
    <mergeCell ref="A4:I4"/>
    <mergeCell ref="A5:G5"/>
    <mergeCell ref="H5:I5"/>
    <mergeCell ref="A10:H10"/>
    <mergeCell ref="A11:H11"/>
    <mergeCell ref="A12:H12"/>
    <mergeCell ref="A13:H13"/>
    <mergeCell ref="A14:H14"/>
    <mergeCell ref="A15:H15"/>
    <mergeCell ref="A6:G6"/>
    <mergeCell ref="H6:I6"/>
    <mergeCell ref="A7:H7"/>
    <mergeCell ref="A8:H8"/>
    <mergeCell ref="A9:G9"/>
    <mergeCell ref="A21:E21"/>
    <mergeCell ref="F21:H21"/>
    <mergeCell ref="A22:E22"/>
    <mergeCell ref="F22:H22"/>
    <mergeCell ref="A23:E23"/>
    <mergeCell ref="F23:H23"/>
    <mergeCell ref="A17:I17"/>
    <mergeCell ref="A18:E18"/>
    <mergeCell ref="F18:H18"/>
    <mergeCell ref="A19:E19"/>
    <mergeCell ref="F19:H19"/>
    <mergeCell ref="A20:E20"/>
    <mergeCell ref="F20:H20"/>
    <mergeCell ref="A27:E27"/>
    <mergeCell ref="F27:H27"/>
    <mergeCell ref="A28:E28"/>
    <mergeCell ref="F28:H28"/>
    <mergeCell ref="A29:E29"/>
    <mergeCell ref="F29:H29"/>
    <mergeCell ref="A24:E24"/>
    <mergeCell ref="F24:H24"/>
    <mergeCell ref="A25:E25"/>
    <mergeCell ref="F25:H25"/>
    <mergeCell ref="A26:E26"/>
    <mergeCell ref="F26:H26"/>
    <mergeCell ref="A33:E33"/>
    <mergeCell ref="F33:H33"/>
    <mergeCell ref="A34:E34"/>
    <mergeCell ref="F34:H34"/>
    <mergeCell ref="A35:E35"/>
    <mergeCell ref="F35:H35"/>
    <mergeCell ref="A30:E30"/>
    <mergeCell ref="F30:H30"/>
    <mergeCell ref="A31:E31"/>
    <mergeCell ref="F31:H31"/>
    <mergeCell ref="A32:E32"/>
    <mergeCell ref="F32:H32"/>
    <mergeCell ref="F47:H47"/>
    <mergeCell ref="A38:E38"/>
    <mergeCell ref="F38:H38"/>
    <mergeCell ref="A39:E39"/>
    <mergeCell ref="F39:H39"/>
    <mergeCell ref="A40:E40"/>
    <mergeCell ref="F40:H40"/>
    <mergeCell ref="A36:E36"/>
    <mergeCell ref="F36:H36"/>
    <mergeCell ref="A37:E37"/>
    <mergeCell ref="B76:D76"/>
    <mergeCell ref="E76:G76"/>
    <mergeCell ref="B71:D71"/>
    <mergeCell ref="B72:D72"/>
    <mergeCell ref="B73:D73"/>
    <mergeCell ref="E72:G72"/>
    <mergeCell ref="E73:G73"/>
    <mergeCell ref="B67:D67"/>
    <mergeCell ref="E67:G67"/>
    <mergeCell ref="B68:D68"/>
    <mergeCell ref="E68:G68"/>
    <mergeCell ref="F37:H37"/>
    <mergeCell ref="A41:E41"/>
    <mergeCell ref="F41:H41"/>
    <mergeCell ref="A42:E42"/>
    <mergeCell ref="F42:H42"/>
    <mergeCell ref="A45:E45"/>
    <mergeCell ref="F45:H45"/>
    <mergeCell ref="B75:D75"/>
    <mergeCell ref="A74:G74"/>
    <mergeCell ref="E75:G75"/>
    <mergeCell ref="B63:D63"/>
    <mergeCell ref="E63:G63"/>
    <mergeCell ref="B64:D64"/>
    <mergeCell ref="E64:G64"/>
    <mergeCell ref="B65:D65"/>
    <mergeCell ref="E65:G65"/>
    <mergeCell ref="A50:H50"/>
    <mergeCell ref="A49:H49"/>
    <mergeCell ref="A51:H51"/>
    <mergeCell ref="A52:H52"/>
    <mergeCell ref="A43:H43"/>
    <mergeCell ref="A46:E46"/>
    <mergeCell ref="F46:H46"/>
    <mergeCell ref="A47:E47"/>
    <mergeCell ref="B66:D66"/>
    <mergeCell ref="E66:G66"/>
    <mergeCell ref="B69:D69"/>
    <mergeCell ref="E69:G69"/>
    <mergeCell ref="A70:G70"/>
    <mergeCell ref="E71:G71"/>
    <mergeCell ref="A53:H53"/>
    <mergeCell ref="A54:H54"/>
    <mergeCell ref="A55:H55"/>
    <mergeCell ref="A57:H57"/>
    <mergeCell ref="A59:I59"/>
    <mergeCell ref="B62:D62"/>
    <mergeCell ref="E62:G62"/>
    <mergeCell ref="A85:I85"/>
    <mergeCell ref="A86:H86"/>
    <mergeCell ref="B81:D81"/>
    <mergeCell ref="E81:H81"/>
    <mergeCell ref="B82:D82"/>
    <mergeCell ref="E82:H82"/>
    <mergeCell ref="B83:D83"/>
    <mergeCell ref="E83:H83"/>
    <mergeCell ref="A77:G77"/>
    <mergeCell ref="A78:I78"/>
    <mergeCell ref="B79:D79"/>
    <mergeCell ref="E79:H79"/>
    <mergeCell ref="B80:D80"/>
    <mergeCell ref="E80:H80"/>
  </mergeCells>
  <pageMargins left="0.11811023622047245" right="0.11811023622047245" top="7.874015748031496E-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2023-04-14T14:36:03Z</cp:lastPrinted>
  <dcterms:created xsi:type="dcterms:W3CDTF">2023-04-14T14:33:03Z</dcterms:created>
  <dcterms:modified xsi:type="dcterms:W3CDTF">2023-05-24T12:42:35Z</dcterms:modified>
</cp:coreProperties>
</file>